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82"/>
  </bookViews>
  <sheets>
    <sheet name="capa" sheetId="389" r:id="rId1"/>
    <sheet name="introducao" sheetId="6" r:id="rId2"/>
    <sheet name="fontes" sheetId="7" r:id="rId3"/>
    <sheet name="6populacao1" sheetId="729" r:id="rId4"/>
    <sheet name="7empregoINE1" sheetId="730" r:id="rId5"/>
    <sheet name="8desemprego_INE1" sheetId="731" r:id="rId6"/>
    <sheet name="9lay_off" sheetId="487" r:id="rId7"/>
    <sheet name="10desemprego_IEFP" sheetId="497" r:id="rId8"/>
    <sheet name="11desemprego_IEFP" sheetId="498" r:id="rId9"/>
    <sheet name="12fp_anexo C" sheetId="703" r:id="rId10"/>
    <sheet name="13empresarial" sheetId="733" r:id="rId11"/>
    <sheet name="14ganhos" sheetId="458" r:id="rId12"/>
    <sheet name="15salários" sheetId="502" r:id="rId13"/>
    <sheet name="16irct" sheetId="491" r:id="rId14"/>
    <sheet name="17acidentes" sheetId="732"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'13empresarial'!$A$1:$O$73</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6" i="498" l="1"/>
  <c r="P16" i="498"/>
  <c r="O16" i="498"/>
  <c r="N16" i="498"/>
  <c r="M16" i="498"/>
  <c r="L16" i="498"/>
  <c r="K16" i="498"/>
  <c r="J16" i="498"/>
  <c r="I16" i="498"/>
  <c r="H16" i="498"/>
  <c r="G16" i="498"/>
  <c r="F16" i="498"/>
  <c r="E16" i="498"/>
  <c r="Q72" i="497"/>
  <c r="P72" i="497"/>
  <c r="O72" i="497"/>
  <c r="N72" i="497"/>
  <c r="M72" i="497"/>
  <c r="L72" i="497"/>
  <c r="K72" i="497"/>
  <c r="J72" i="497"/>
  <c r="I72" i="497"/>
  <c r="H72" i="497"/>
  <c r="G72" i="497"/>
  <c r="F72" i="497"/>
  <c r="E72" i="497"/>
  <c r="Q71" i="497"/>
  <c r="P71" i="497"/>
  <c r="O71" i="497"/>
  <c r="N71" i="497"/>
  <c r="M71" i="497"/>
  <c r="L71" i="497"/>
  <c r="K71" i="497"/>
  <c r="J71" i="497"/>
  <c r="I71" i="497"/>
  <c r="H71" i="497"/>
  <c r="G71" i="497"/>
  <c r="F71" i="497"/>
  <c r="E71" i="497"/>
  <c r="Q70" i="497"/>
  <c r="P70" i="497"/>
  <c r="O70" i="497"/>
  <c r="N70" i="497"/>
  <c r="M70" i="497"/>
  <c r="L70" i="497"/>
  <c r="K70" i="497"/>
  <c r="J70" i="497"/>
  <c r="I70" i="497"/>
  <c r="H70" i="497"/>
  <c r="G70" i="497"/>
  <c r="F70" i="497"/>
  <c r="E70" i="497"/>
  <c r="Q69" i="497"/>
  <c r="P69" i="497"/>
  <c r="O69" i="497"/>
  <c r="N69" i="497"/>
  <c r="M69" i="497"/>
  <c r="L69" i="497"/>
  <c r="K69" i="497"/>
  <c r="J69" i="497"/>
  <c r="I69" i="497"/>
  <c r="H69" i="497"/>
  <c r="G69" i="497"/>
  <c r="F69" i="497"/>
  <c r="E69" i="497"/>
  <c r="Q68" i="497"/>
  <c r="P68" i="497"/>
  <c r="O68" i="497"/>
  <c r="N68" i="497"/>
  <c r="M68" i="497"/>
  <c r="L68" i="497"/>
  <c r="K68" i="497"/>
  <c r="J68" i="497"/>
  <c r="I68" i="497"/>
  <c r="H68" i="497"/>
  <c r="G68" i="497"/>
  <c r="F68" i="497"/>
  <c r="E68" i="497"/>
  <c r="Q67" i="497"/>
  <c r="P67" i="497"/>
  <c r="O67" i="497"/>
  <c r="N67" i="497"/>
  <c r="M67" i="497"/>
  <c r="L67" i="497"/>
  <c r="K67" i="497"/>
  <c r="J67" i="497"/>
  <c r="I67" i="497"/>
  <c r="H67" i="497"/>
  <c r="G67" i="497"/>
  <c r="F67" i="497"/>
  <c r="E67" i="497"/>
  <c r="Q66" i="497"/>
  <c r="P66" i="497"/>
  <c r="O66" i="497"/>
  <c r="N66" i="497"/>
  <c r="M66" i="497"/>
  <c r="L66" i="497"/>
  <c r="K66" i="497"/>
  <c r="J66" i="497"/>
  <c r="I66" i="497"/>
  <c r="H66" i="497"/>
  <c r="G66" i="497"/>
  <c r="F66" i="497"/>
  <c r="E66" i="497"/>
  <c r="Q65" i="497"/>
  <c r="P65" i="497"/>
  <c r="O65" i="497"/>
  <c r="N65" i="497"/>
  <c r="M65" i="497"/>
  <c r="L65" i="497"/>
  <c r="K65" i="497"/>
  <c r="J65" i="497"/>
  <c r="I65" i="497"/>
  <c r="H65" i="497"/>
  <c r="G65" i="497"/>
  <c r="F65" i="497"/>
  <c r="E65" i="497"/>
  <c r="Q49" i="497"/>
  <c r="P49" i="497"/>
  <c r="O49" i="497"/>
  <c r="N49" i="497"/>
  <c r="M49" i="497"/>
  <c r="L49" i="497"/>
  <c r="K49" i="497"/>
  <c r="J49" i="497"/>
  <c r="I49" i="497"/>
  <c r="H49" i="497"/>
  <c r="G49" i="497"/>
  <c r="F49" i="497"/>
  <c r="E49" i="497"/>
  <c r="M8" i="732" l="1"/>
  <c r="K8" i="732"/>
  <c r="L42" i="731" l="1"/>
  <c r="J42" i="731"/>
  <c r="H42" i="731"/>
  <c r="F42" i="731"/>
  <c r="H61" i="730"/>
  <c r="N62" i="730"/>
  <c r="J62" i="730"/>
  <c r="F62" i="730"/>
  <c r="N58" i="730"/>
  <c r="J58" i="730"/>
  <c r="F58" i="730"/>
  <c r="L55" i="730"/>
  <c r="H55" i="730"/>
  <c r="N56" i="730"/>
  <c r="J56" i="730"/>
  <c r="F56" i="730"/>
  <c r="N52" i="730"/>
  <c r="J52" i="730"/>
  <c r="F52" i="730"/>
  <c r="N50" i="730"/>
  <c r="L50" i="730"/>
  <c r="J50" i="730"/>
  <c r="H50" i="730"/>
  <c r="F50" i="730"/>
  <c r="N49" i="730"/>
  <c r="L49" i="730"/>
  <c r="J49" i="730"/>
  <c r="H49" i="730"/>
  <c r="F49" i="730"/>
  <c r="N48" i="730"/>
  <c r="L48" i="730"/>
  <c r="J48" i="730"/>
  <c r="H48" i="730"/>
  <c r="F48" i="730"/>
  <c r="N47" i="730"/>
  <c r="L47" i="730"/>
  <c r="J47" i="730"/>
  <c r="H47" i="730"/>
  <c r="F47" i="730"/>
  <c r="N46" i="730"/>
  <c r="L46" i="730"/>
  <c r="J46" i="730"/>
  <c r="H46" i="730"/>
  <c r="F46" i="730"/>
  <c r="N45" i="730"/>
  <c r="L45" i="730"/>
  <c r="L60" i="730"/>
  <c r="J45" i="730"/>
  <c r="H45" i="730"/>
  <c r="H60" i="730"/>
  <c r="F45" i="730"/>
  <c r="N35" i="729"/>
  <c r="L35" i="729"/>
  <c r="J35" i="729"/>
  <c r="H35" i="729"/>
  <c r="F35" i="729"/>
  <c r="N42" i="731" l="1"/>
  <c r="H49" i="731"/>
  <c r="L61" i="730"/>
  <c r="E35" i="731"/>
  <c r="I35" i="731"/>
  <c r="M35" i="731"/>
  <c r="G35" i="731"/>
  <c r="K35" i="731"/>
  <c r="H43" i="731"/>
  <c r="L43" i="731"/>
  <c r="H45" i="731"/>
  <c r="L45" i="731"/>
  <c r="F46" i="731"/>
  <c r="J46" i="731"/>
  <c r="N46" i="731"/>
  <c r="L49" i="731"/>
  <c r="F52" i="731"/>
  <c r="J52" i="731"/>
  <c r="N52" i="731"/>
  <c r="H55" i="731"/>
  <c r="L55" i="731"/>
  <c r="H56" i="730"/>
  <c r="H62" i="730"/>
  <c r="H51" i="731"/>
  <c r="H36" i="729"/>
  <c r="L36" i="729"/>
  <c r="F39" i="729"/>
  <c r="L56" i="730"/>
  <c r="L62" i="730"/>
  <c r="L51" i="731"/>
  <c r="J39" i="729"/>
  <c r="N39" i="729"/>
  <c r="L42" i="729"/>
  <c r="F45" i="729"/>
  <c r="J45" i="729"/>
  <c r="N45" i="729"/>
  <c r="H48" i="729"/>
  <c r="L48" i="729"/>
  <c r="F51" i="729"/>
  <c r="J51" i="729"/>
  <c r="N51" i="729"/>
  <c r="H54" i="729"/>
  <c r="L54" i="729"/>
  <c r="G36" i="730"/>
  <c r="K36" i="730"/>
  <c r="H52" i="730"/>
  <c r="L52" i="730"/>
  <c r="F53" i="730"/>
  <c r="J53" i="730"/>
  <c r="N53" i="730"/>
  <c r="H58" i="730"/>
  <c r="L58" i="730"/>
  <c r="F59" i="730"/>
  <c r="J59" i="730"/>
  <c r="N59" i="730"/>
  <c r="F37" i="729"/>
  <c r="J37" i="729"/>
  <c r="N37" i="729"/>
  <c r="H38" i="729"/>
  <c r="L38" i="729"/>
  <c r="H40" i="729"/>
  <c r="L40" i="729"/>
  <c r="F41" i="729"/>
  <c r="H52" i="729"/>
  <c r="L52" i="729"/>
  <c r="F55" i="729"/>
  <c r="J55" i="729"/>
  <c r="N55" i="729"/>
  <c r="F36" i="729"/>
  <c r="J36" i="729"/>
  <c r="N36" i="729"/>
  <c r="H37" i="729"/>
  <c r="L37" i="729"/>
  <c r="F38" i="729"/>
  <c r="J38" i="729"/>
  <c r="N38" i="729"/>
  <c r="H39" i="729"/>
  <c r="L39" i="729"/>
  <c r="F40" i="729"/>
  <c r="J40" i="729"/>
  <c r="N40" i="729"/>
  <c r="H41" i="729"/>
  <c r="H51" i="729"/>
  <c r="L51" i="729"/>
  <c r="F52" i="729"/>
  <c r="J52" i="729"/>
  <c r="N52" i="729"/>
  <c r="F54" i="729"/>
  <c r="J54" i="729"/>
  <c r="N54" i="729"/>
  <c r="H55" i="729"/>
  <c r="L55" i="729"/>
  <c r="E36" i="730"/>
  <c r="I36" i="730"/>
  <c r="M36" i="730"/>
  <c r="H53" i="730"/>
  <c r="L53" i="730"/>
  <c r="F55" i="730"/>
  <c r="J55" i="730"/>
  <c r="N55" i="730"/>
  <c r="H59" i="730"/>
  <c r="L59" i="730"/>
  <c r="F61" i="730"/>
  <c r="J61" i="730"/>
  <c r="N61" i="730"/>
  <c r="F44" i="731"/>
  <c r="J44" i="731"/>
  <c r="N44" i="731"/>
  <c r="H47" i="731"/>
  <c r="L47" i="731"/>
  <c r="F48" i="731"/>
  <c r="J48" i="731"/>
  <c r="N48" i="731"/>
  <c r="F50" i="731"/>
  <c r="J50" i="731"/>
  <c r="N50" i="731"/>
  <c r="H53" i="731"/>
  <c r="L53" i="731"/>
  <c r="F54" i="731"/>
  <c r="J54" i="731"/>
  <c r="N54" i="731"/>
  <c r="F56" i="731"/>
  <c r="J56" i="731"/>
  <c r="N56" i="731"/>
  <c r="G37" i="730"/>
  <c r="K37" i="730"/>
  <c r="E37" i="730"/>
  <c r="I37" i="730"/>
  <c r="M37" i="730"/>
  <c r="E38" i="730"/>
  <c r="I38" i="730"/>
  <c r="M38" i="730"/>
  <c r="G38" i="730"/>
  <c r="K38" i="730"/>
  <c r="F60" i="730"/>
  <c r="J60" i="730"/>
  <c r="N60" i="730"/>
  <c r="E21" i="731"/>
  <c r="I21" i="731"/>
  <c r="M21" i="731"/>
  <c r="G21" i="731"/>
  <c r="K21" i="731"/>
  <c r="F43" i="731"/>
  <c r="J43" i="731"/>
  <c r="N43" i="731"/>
  <c r="H44" i="731"/>
  <c r="L44" i="731"/>
  <c r="F45" i="731"/>
  <c r="J45" i="731"/>
  <c r="N45" i="731"/>
  <c r="H46" i="731"/>
  <c r="L46" i="731"/>
  <c r="F47" i="731"/>
  <c r="J47" i="731"/>
  <c r="N47" i="731"/>
  <c r="H48" i="731"/>
  <c r="L48" i="731"/>
  <c r="F49" i="731"/>
  <c r="J49" i="731"/>
  <c r="N49" i="731"/>
  <c r="H50" i="731"/>
  <c r="L50" i="731"/>
  <c r="F51" i="731"/>
  <c r="J51" i="731"/>
  <c r="N51" i="731"/>
  <c r="H52" i="731"/>
  <c r="L52" i="731"/>
  <c r="F53" i="731"/>
  <c r="J53" i="731"/>
  <c r="N53" i="731"/>
  <c r="H54" i="731"/>
  <c r="L54" i="731"/>
  <c r="F55" i="731"/>
  <c r="J55" i="731"/>
  <c r="N55" i="731"/>
  <c r="H56" i="731"/>
  <c r="L56" i="731"/>
  <c r="L41" i="729"/>
  <c r="F42" i="729"/>
  <c r="J42" i="729"/>
  <c r="N42" i="729"/>
  <c r="H43" i="729"/>
  <c r="L43" i="729"/>
  <c r="F44" i="729"/>
  <c r="J44" i="729"/>
  <c r="N44" i="729"/>
  <c r="H45" i="729"/>
  <c r="L45" i="729"/>
  <c r="F46" i="729"/>
  <c r="J46" i="729"/>
  <c r="N46" i="729"/>
  <c r="H47" i="729"/>
  <c r="L47" i="729"/>
  <c r="F48" i="729"/>
  <c r="J48" i="729"/>
  <c r="N48" i="729"/>
  <c r="H49" i="729"/>
  <c r="L49" i="729"/>
  <c r="F50" i="729"/>
  <c r="J50" i="729"/>
  <c r="N50" i="729"/>
  <c r="H53" i="729"/>
  <c r="L53" i="729"/>
  <c r="J41" i="729"/>
  <c r="N41" i="729"/>
  <c r="H42" i="729"/>
  <c r="F43" i="729"/>
  <c r="J43" i="729"/>
  <c r="N43" i="729"/>
  <c r="H44" i="729"/>
  <c r="L44" i="729"/>
  <c r="H46" i="729"/>
  <c r="L46" i="729"/>
  <c r="F47" i="729"/>
  <c r="J47" i="729"/>
  <c r="N47" i="729"/>
  <c r="F49" i="729"/>
  <c r="J49" i="729"/>
  <c r="N49" i="729"/>
  <c r="H50" i="729"/>
  <c r="L50" i="729"/>
  <c r="F53" i="729"/>
  <c r="J53" i="729"/>
  <c r="N53" i="729"/>
  <c r="F51" i="730"/>
  <c r="H51" i="730"/>
  <c r="J51" i="730"/>
  <c r="L51" i="730"/>
  <c r="N51" i="730"/>
  <c r="F54" i="730"/>
  <c r="H54" i="730"/>
  <c r="J54" i="730"/>
  <c r="L54" i="730"/>
  <c r="N54" i="730"/>
  <c r="F57" i="730"/>
  <c r="H57" i="730"/>
  <c r="J57" i="730"/>
  <c r="L57" i="730"/>
  <c r="N57" i="730"/>
  <c r="N24" i="458" l="1"/>
  <c r="N21" i="458" l="1"/>
  <c r="N17" i="458"/>
  <c r="N29" i="458" l="1"/>
  <c r="N26" i="458"/>
  <c r="N25" i="458"/>
  <c r="M27" i="458"/>
  <c r="L27" i="458"/>
  <c r="K27" i="458"/>
  <c r="J27" i="458"/>
  <c r="I27" i="458"/>
  <c r="H27" i="458"/>
  <c r="M26" i="458"/>
  <c r="L26" i="458"/>
  <c r="K26" i="458"/>
  <c r="J26" i="458"/>
  <c r="I26" i="458"/>
  <c r="H26" i="458"/>
  <c r="M25" i="458"/>
  <c r="L25" i="458"/>
  <c r="K25" i="458"/>
  <c r="J25" i="458"/>
  <c r="I25" i="458"/>
  <c r="H25" i="458"/>
  <c r="M24" i="458"/>
  <c r="L24" i="458"/>
  <c r="K24" i="458"/>
  <c r="J24" i="458"/>
  <c r="I24" i="458"/>
  <c r="H24" i="458"/>
  <c r="N27" i="458" l="1"/>
  <c r="E6" i="497" l="1"/>
  <c r="K6" i="497" l="1"/>
  <c r="L65" i="501" l="1"/>
  <c r="K65" i="501"/>
  <c r="J65" i="501"/>
  <c r="I65" i="501"/>
  <c r="H65" i="501"/>
  <c r="G65" i="501"/>
  <c r="F65" i="501"/>
  <c r="E65" i="501"/>
  <c r="I44" i="500" l="1"/>
  <c r="H44" i="500"/>
  <c r="G44" i="500"/>
  <c r="F44" i="500"/>
  <c r="E44" i="500"/>
  <c r="J44" i="500" l="1"/>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K7" i="731" l="1"/>
  <c r="K40" i="731" s="1"/>
  <c r="K7" i="730"/>
  <c r="K43" i="730" s="1"/>
  <c r="K33" i="729"/>
  <c r="G7" i="731"/>
  <c r="G40" i="731" s="1"/>
  <c r="G33" i="729"/>
  <c r="G7" i="730"/>
  <c r="G43" i="730" s="1"/>
  <c r="M7" i="731"/>
  <c r="M40" i="731" s="1"/>
  <c r="M7" i="730"/>
  <c r="M43" i="730" s="1"/>
  <c r="M33" i="729"/>
  <c r="I33" i="729"/>
  <c r="I7" i="731"/>
  <c r="I40" i="731" s="1"/>
  <c r="I7" i="730"/>
  <c r="I43" i="730" s="1"/>
  <c r="E7" i="731" l="1"/>
  <c r="E40" i="731" s="1"/>
  <c r="E33" i="729"/>
  <c r="E7" i="730"/>
  <c r="E43" i="730" s="1"/>
</calcChain>
</file>

<file path=xl/sharedStrings.xml><?xml version="1.0" encoding="utf-8"?>
<sst xmlns="http://schemas.openxmlformats.org/spreadsheetml/2006/main" count="1550" uniqueCount="719">
  <si>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</si>
  <si>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</si>
  <si>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</si>
  <si>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</si>
  <si>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</si>
  <si>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</si>
  <si>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</si>
  <si>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</si>
  <si>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</si>
  <si>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</si>
  <si>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</si>
  <si>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</si>
  <si>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</si>
  <si>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</si>
  <si>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</si>
  <si>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</si>
  <si>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</si>
  <si>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</si>
  <si>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</si>
  <si>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</si>
  <si>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</si>
  <si>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</si>
  <si>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</si>
  <si>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</si>
  <si>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</si>
  <si>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</si>
  <si>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</si>
  <si>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</si>
  <si>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</si>
  <si>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</si>
  <si>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</si>
  <si>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</si>
  <si>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</si>
  <si>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</si>
  <si>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</si>
  <si>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</si>
  <si>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</si>
  <si>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</si>
  <si>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</si>
  <si>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</si>
  <si>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</si>
  <si>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</si>
  <si>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</si>
  <si>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</si>
  <si>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</si>
  <si>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</si>
  <si>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</si>
  <si>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</si>
  <si>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</si>
  <si>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</si>
  <si>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</si>
  <si>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</si>
  <si>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</si>
  <si>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</si>
  <si>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</si>
  <si>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</si>
  <si>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</si>
  <si>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</si>
  <si>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</si>
  <si>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</si>
  <si>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</si>
  <si>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</si>
  <si>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</si>
  <si>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</si>
  <si>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</si>
  <si>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</si>
  <si>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</si>
  <si>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</si>
  <si>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</si>
  <si>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</si>
  <si>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</si>
  <si>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</si>
  <si>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</si>
  <si>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</si>
  <si>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</si>
  <si>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</si>
  <si>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</si>
  <si>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</si>
  <si>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</si>
  <si>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</si>
  <si>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</si>
  <si>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</si>
  <si>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</si>
  <si>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</si>
  <si>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</si>
  <si>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</si>
  <si>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</si>
  <si>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</si>
  <si>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</si>
  <si>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</si>
  <si>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</si>
  <si>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</si>
  <si>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</si>
  <si>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</si>
  <si>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</si>
  <si>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</si>
  <si>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</si>
  <si>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</si>
  <si>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</si>
  <si>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</si>
  <si>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</si>
  <si>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</si>
  <si>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</si>
  <si>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</si>
  <si>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</si>
  <si>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</si>
  <si>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</si>
  <si>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</si>
  <si>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</si>
  <si>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</si>
  <si>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</si>
  <si>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</si>
  <si>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</si>
  <si>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</si>
  <si>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</si>
  <si>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</si>
  <si>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</si>
  <si>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</si>
  <si>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</si>
  <si>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</si>
  <si>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</si>
  <si>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</si>
  <si>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</si>
  <si>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</si>
  <si>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</si>
  <si>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</si>
  <si>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</si>
  <si>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</si>
  <si>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</si>
  <si>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</si>
  <si>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</si>
  <si>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</si>
  <si>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</si>
  <si>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</si>
  <si>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</si>
  <si>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</si>
  <si>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</si>
  <si>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</si>
  <si>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</si>
  <si>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</si>
  <si>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</si>
  <si>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</si>
  <si>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</si>
  <si>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</si>
  <si>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</si>
  <si>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</si>
  <si>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</si>
  <si>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</si>
  <si>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</si>
  <si>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</si>
  <si>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</si>
  <si>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</si>
  <si>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</si>
  <si>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</si>
  <si>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</si>
  <si>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</si>
  <si>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</si>
  <si>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</si>
  <si>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</si>
  <si>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</si>
  <si>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</si>
  <si>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</si>
  <si>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</si>
  <si>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</si>
  <si>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</si>
  <si>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</si>
  <si>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</si>
  <si>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</si>
  <si>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</si>
  <si>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</si>
  <si>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</si>
  <si>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</si>
  <si>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</si>
  <si>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</si>
  <si>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</si>
  <si>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</si>
  <si>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</si>
  <si>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</si>
  <si>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</si>
  <si>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</si>
  <si>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</si>
  <si>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</si>
  <si>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</si>
  <si>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</si>
  <si>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</si>
  <si>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</si>
  <si>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</si>
  <si>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</si>
  <si>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</si>
  <si>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</si>
  <si>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</si>
  <si>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</si>
  <si>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</si>
  <si>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</si>
  <si>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</si>
  <si>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</si>
  <si>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</si>
  <si>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</si>
  <si>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</si>
  <si>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</si>
  <si>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</si>
  <si>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</si>
  <si>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</si>
  <si>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</si>
  <si>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</si>
  <si>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</si>
  <si>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</si>
  <si>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</si>
  <si>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</si>
  <si>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</si>
  <si>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</si>
  <si>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</si>
  <si>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</si>
  <si>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</si>
  <si>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</si>
  <si>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</si>
  <si>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</si>
  <si>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</si>
  <si>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</si>
  <si>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</si>
  <si>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</si>
  <si>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</si>
  <si>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</si>
  <si>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</si>
  <si>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</si>
  <si>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</si>
  <si>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</si>
  <si>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</si>
  <si>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</si>
  <si>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</si>
  <si>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</si>
  <si>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</si>
  <si>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</si>
  <si>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</si>
  <si>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</si>
  <si>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</si>
  <si>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</si>
  <si>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</si>
  <si>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</si>
  <si>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</si>
  <si>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</si>
  <si>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</si>
  <si>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</si>
  <si>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</si>
  <si>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</si>
  <si>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</si>
  <si>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</si>
  <si>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</si>
  <si>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</si>
  <si>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</si>
  <si>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</si>
  <si>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</si>
  <si>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</si>
  <si>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</si>
  <si>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</si>
  <si>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</si>
  <si>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</si>
  <si>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</si>
  <si>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</si>
  <si>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</si>
  <si>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</si>
  <si>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</si>
  <si>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</si>
  <si>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</si>
  <si>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</si>
  <si>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</si>
  <si>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</si>
  <si>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</si>
  <si>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</si>
  <si>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</si>
  <si>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</si>
  <si>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</si>
  <si>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</si>
  <si>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</si>
  <si>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</si>
  <si>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</si>
  <si>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</si>
  <si>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</si>
  <si>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</si>
  <si>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</si>
  <si>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</si>
  <si>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</si>
  <si>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</si>
  <si>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</si>
  <si>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</si>
  <si>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</si>
  <si>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</si>
  <si>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</si>
  <si>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</si>
  <si>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</si>
  <si>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</si>
  <si>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</si>
  <si>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</si>
  <si>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</si>
  <si>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</si>
  <si>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</si>
  <si>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</si>
  <si>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</si>
  <si>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</si>
  <si>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</si>
  <si>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</si>
  <si>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</si>
  <si>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</si>
  <si>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</si>
  <si>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</si>
  <si>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</si>
  <si>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</si>
  <si>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</si>
  <si>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</si>
  <si>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</si>
  <si>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</si>
  <si>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</si>
  <si>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</si>
  <si>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</si>
  <si>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</si>
  <si>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</si>
  <si>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</si>
  <si>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</si>
  <si>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</si>
  <si>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</si>
  <si>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</si>
  <si>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</si>
  <si>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</si>
  <si>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</si>
  <si>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</si>
  <si>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</si>
  <si>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</si>
  <si>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</si>
  <si>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</si>
  <si>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</si>
  <si>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</si>
  <si>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</si>
  <si>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</si>
  <si>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</si>
  <si>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</si>
  <si>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</si>
  <si>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</si>
  <si>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</si>
  <si>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</si>
  <si>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</si>
  <si>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</si>
  <si>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</si>
  <si>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</si>
  <si>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</si>
  <si>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</si>
  <si>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</si>
  <si>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</si>
  <si>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</si>
  <si>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</si>
  <si>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</si>
  <si>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</si>
  <si>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</si>
  <si>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</si>
  <si>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</si>
  <si>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</si>
  <si>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</si>
  <si>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</si>
  <si>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</si>
  <si>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</si>
  <si>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</si>
  <si>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</si>
  <si>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</si>
  <si>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</si>
  <si>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</si>
  <si>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</si>
  <si>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</si>
  <si>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</si>
  <si>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</si>
  <si>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</si>
  <si>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</si>
  <si>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</si>
  <si>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</si>
  <si>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</si>
  <si>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</si>
  <si>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</si>
  <si>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</si>
  <si>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</si>
  <si>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</si>
  <si>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</si>
  <si>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</si>
  <si>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</si>
  <si>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</si>
  <si>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</si>
  <si>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</si>
  <si>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</si>
  <si>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</si>
  <si>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</si>
  <si>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</si>
  <si>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</si>
  <si>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</si>
  <si>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</si>
  <si>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</si>
  <si>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</si>
  <si>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</si>
  <si>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</si>
  <si>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</si>
  <si>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</si>
  <si>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</si>
  <si>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</si>
  <si>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</si>
  <si>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</si>
  <si>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</si>
  <si>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</si>
  <si>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</si>
  <si>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</si>
  <si>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</si>
  <si>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</si>
  <si>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</si>
  <si>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</si>
  <si>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</si>
  <si>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</si>
  <si>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</si>
  <si>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</si>
  <si>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</si>
  <si>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</si>
  <si>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(1)</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</si>
  <si>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</si>
  <si>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</si>
  <si>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</si>
  <si>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</si>
  <si>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</si>
  <si>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</si>
  <si>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</si>
  <si>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</si>
  <si>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</si>
  <si>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</si>
  <si>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</si>
  <si>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</si>
  <si>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</si>
  <si>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</si>
  <si>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</si>
  <si>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</si>
  <si>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</si>
  <si>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</si>
  <si>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</si>
  <si>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</si>
  <si>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</si>
  <si>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</si>
  <si>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</si>
  <si>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</si>
  <si>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</si>
  <si>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</si>
  <si>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</si>
  <si>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</si>
  <si>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</si>
  <si>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</si>
  <si>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</si>
  <si>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</si>
  <si>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</si>
  <si>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5/2010
de 15/01</t>
  </si>
  <si>
    <t>Dec.Lei 
254-A/2015
de 31/12</t>
  </si>
  <si>
    <t>abril
2015</t>
  </si>
  <si>
    <t>fonte: GEP/MTSSS, Acidentes de Trabalho.</t>
  </si>
  <si>
    <t>Internet: www.gep.msess.gov.pt/</t>
  </si>
  <si>
    <r>
      <t>L.</t>
    </r>
    <r>
      <rPr>
        <sz val="8"/>
        <color rgb="FF333333"/>
        <rFont val="Arial"/>
        <family val="2"/>
      </rPr>
      <t xml:space="preserve"> Atividades imobiliárias</t>
    </r>
  </si>
  <si>
    <t>estrutura empresarial - indicadores globais</t>
  </si>
  <si>
    <t xml:space="preserve">média </t>
  </si>
  <si>
    <t>mediana</t>
  </si>
  <si>
    <t>médio</t>
  </si>
  <si>
    <t>mediano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</si>
  <si>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</si>
  <si>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</si>
  <si>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</si>
  <si>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</si>
  <si>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</si>
  <si>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</si>
  <si>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</si>
  <si>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</si>
  <si>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</si>
  <si>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</si>
  <si>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</si>
  <si>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</si>
  <si>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</si>
  <si>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</si>
  <si>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</si>
  <si>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</si>
  <si>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</si>
  <si>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</si>
  <si>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</si>
  <si>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</si>
  <si>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</si>
  <si>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</si>
  <si>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</si>
  <si>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</si>
  <si>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acidentes de trabalho  - indicadores globais</t>
  </si>
  <si>
    <t xml:space="preserve"> acidentes de trabalho</t>
  </si>
  <si>
    <t>acidentes de trabalho não mortais com ausências</t>
  </si>
  <si>
    <t>dias de trabalho perdidos</t>
  </si>
  <si>
    <t>mortais</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</si>
  <si>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</si>
  <si>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</si>
  <si>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</si>
  <si>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</si>
  <si>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</si>
  <si>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</si>
  <si>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</si>
  <si>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</si>
  <si>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não mortais</t>
  </si>
  <si>
    <t xml:space="preserve">Mais informação em:  </t>
  </si>
  <si>
    <t>Mulheres/Homens</t>
  </si>
  <si>
    <t>outubro
2015</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</si>
  <si>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</si>
  <si>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r>
      <t xml:space="preserve">pessoas ao serviço </t>
    </r>
    <r>
      <rPr>
        <vertAlign val="superscript"/>
        <sz val="7"/>
        <color theme="3"/>
        <rFont val="Arial"/>
        <family val="2"/>
      </rPr>
      <t>(1)</t>
    </r>
  </si>
  <si>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</si>
  <si>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</si>
  <si>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</si>
  <si>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t>fonte: GEP/MTSSS, Relatório Único - Relatório Anual de Formação Contínua (Anexo C).</t>
  </si>
  <si>
    <t>ganho</t>
  </si>
  <si>
    <t>65 e + anos</t>
  </si>
  <si>
    <t>Total</t>
  </si>
  <si>
    <t>Representantes do poder legisl. e de órgãos execut., dirig. superiores da Administ.Pública, de orga.</t>
  </si>
  <si>
    <t>Diretores de serviços administrativos e comerciais</t>
  </si>
  <si>
    <t>Diretores de produção e de serviços especializados</t>
  </si>
  <si>
    <t>Diretores de hotelaria, restauração, comércio e de outros serviços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</si>
  <si>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</si>
  <si>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</si>
  <si>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</si>
  <si>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</si>
  <si>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</si>
  <si>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</si>
  <si>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</si>
  <si>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</si>
  <si>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</si>
  <si>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</si>
  <si>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</si>
  <si>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</si>
  <si>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</si>
  <si>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</si>
  <si>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</si>
  <si>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</si>
  <si>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</si>
  <si>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</si>
  <si>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</si>
  <si>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</si>
  <si>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</si>
  <si>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</si>
  <si>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</si>
  <si>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</si>
  <si>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</si>
  <si>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</si>
  <si>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</si>
  <si>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</si>
  <si>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</si>
  <si>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</si>
  <si>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</si>
  <si>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</si>
  <si>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</si>
  <si>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r>
      <rPr>
        <b/>
        <sz val="7"/>
        <color indexed="63"/>
        <rFont val="Arial"/>
        <family val="2"/>
      </rPr>
      <t xml:space="preserve">nota: </t>
    </r>
    <r>
      <rPr>
        <sz val="7"/>
        <color indexed="63"/>
        <rFont val="Arial"/>
        <family val="2"/>
      </rPr>
      <t>Os dados apresentados não incluem acidentes de trajeto.</t>
    </r>
  </si>
  <si>
    <t>Especialistas das ciências físicas, matemáticas,engen. e técnicas afins</t>
  </si>
  <si>
    <t>Trabalhadores não qualificados da agricultura, produção animal, pesca e floresta</t>
  </si>
  <si>
    <t>e-mail: gep.dados@gep.mtsss.pt</t>
  </si>
  <si>
    <t xml:space="preserve">fonte: GEP/MTSSS, Inquérito aos Ganhos e Duração de Trabalho.                           </t>
  </si>
  <si>
    <t>gep.dados@gep.mtsss.pt</t>
  </si>
  <si>
    <t>(1) actualização excecional em 16/05/2016 (pg. 10, 11 e 20)</t>
  </si>
  <si>
    <t>Fazendo uma análise por sexo, na Zona Euro,  verifica-se que a Grécia e a Eslováquia  são os países com a maior diferença, entre a taxa de desemprego das mulheres e dos homens.</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</si>
  <si>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</si>
  <si>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</si>
  <si>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</si>
  <si>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</si>
  <si>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</si>
  <si>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</si>
  <si>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</si>
  <si>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</si>
  <si>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acidentes de trabalho - profissão e grupo etário</t>
  </si>
  <si>
    <t>25 a 34 anos</t>
  </si>
  <si>
    <t>35 a 44 anos</t>
  </si>
  <si>
    <t>45 a 54 anos</t>
  </si>
  <si>
    <t>55 a 64 anos</t>
  </si>
  <si>
    <t>65 e mais anos</t>
  </si>
  <si>
    <t>Ignorado</t>
  </si>
  <si>
    <t>Trab. qualific.da construção e simil., excepto eletric.</t>
  </si>
  <si>
    <t>Ignorada</t>
  </si>
  <si>
    <r>
      <t>trab. por conta de outrem</t>
    </r>
    <r>
      <rPr>
        <b/>
        <vertAlign val="superscript"/>
        <sz val="8"/>
        <color theme="3"/>
        <rFont val="Arial"/>
        <family val="2"/>
      </rPr>
      <t xml:space="preserve"> (2)</t>
    </r>
  </si>
  <si>
    <t>(1) nos estabelecimentos</t>
  </si>
  <si>
    <r>
      <t>remuneração média mensal base e ganho - concelho do Norte (NUT III 2013)</t>
    </r>
    <r>
      <rPr>
        <b/>
        <vertAlign val="superscript"/>
        <sz val="10"/>
        <rFont val="Arial"/>
        <family val="2"/>
      </rPr>
      <t>(</t>
    </r>
    <r>
      <rPr>
        <b/>
        <vertAlign val="superscript"/>
        <sz val="9"/>
        <rFont val="Arial"/>
        <family val="2"/>
      </rPr>
      <t>2)(3)</t>
    </r>
  </si>
  <si>
    <t>base</t>
  </si>
  <si>
    <t>tco</t>
  </si>
  <si>
    <t>Alto Minho</t>
  </si>
  <si>
    <t>Chaves</t>
  </si>
  <si>
    <t>Arcos de Valdevez</t>
  </si>
  <si>
    <t>Montalegre</t>
  </si>
  <si>
    <t>Caminha</t>
  </si>
  <si>
    <t>Ribeira da Pena</t>
  </si>
  <si>
    <t>Melgaço</t>
  </si>
  <si>
    <t>Valpaços</t>
  </si>
  <si>
    <t>Monção</t>
  </si>
  <si>
    <t>Vila Pouca Aguiar</t>
  </si>
  <si>
    <t>Paredes de Coura</t>
  </si>
  <si>
    <t>Tâmega e Sousa</t>
  </si>
  <si>
    <t>Ponte da Barca</t>
  </si>
  <si>
    <t>Castelo de Paiva</t>
  </si>
  <si>
    <t>Ponte de Lima</t>
  </si>
  <si>
    <t>Celorico de Basto</t>
  </si>
  <si>
    <t>Valença</t>
  </si>
  <si>
    <t>Amarante</t>
  </si>
  <si>
    <t>Baião</t>
  </si>
  <si>
    <t>Vila Nova Cerveira</t>
  </si>
  <si>
    <t>Felgueiras</t>
  </si>
  <si>
    <t>Cávado</t>
  </si>
  <si>
    <t>Lousada</t>
  </si>
  <si>
    <t>Amares</t>
  </si>
  <si>
    <t>Marco de Canaveses</t>
  </si>
  <si>
    <t>Barcelos</t>
  </si>
  <si>
    <t>Paços de Ferreira</t>
  </si>
  <si>
    <t>Penafiel</t>
  </si>
  <si>
    <t>Esposende</t>
  </si>
  <si>
    <t>Cinfães</t>
  </si>
  <si>
    <t>Terras de Bouro</t>
  </si>
  <si>
    <t>Resende</t>
  </si>
  <si>
    <t>Vila Verde</t>
  </si>
  <si>
    <t>Douro</t>
  </si>
  <si>
    <t>Ave</t>
  </si>
  <si>
    <t>Carrazede de Ansiães</t>
  </si>
  <si>
    <t>Cabeceiras de Basto</t>
  </si>
  <si>
    <t>Freixo Espada Cinta</t>
  </si>
  <si>
    <t>Fafe</t>
  </si>
  <si>
    <t>Torre de Moncorvo</t>
  </si>
  <si>
    <t>Guimarães</t>
  </si>
  <si>
    <t>Vila Nova de Foz Coa</t>
  </si>
  <si>
    <t>Povoa de Lanhoso</t>
  </si>
  <si>
    <t>Alijó</t>
  </si>
  <si>
    <t>Vieira do Minho</t>
  </si>
  <si>
    <t>Mesão Frio</t>
  </si>
  <si>
    <t>Vila Nova Famalicão</t>
  </si>
  <si>
    <t>Murça</t>
  </si>
  <si>
    <t>Vizela</t>
  </si>
  <si>
    <t>Peso da Régua</t>
  </si>
  <si>
    <t>Mondim de Basto</t>
  </si>
  <si>
    <t>Sabrosa</t>
  </si>
  <si>
    <t>Área Metropolitana do Porto</t>
  </si>
  <si>
    <t>Santa Marta de Penaguião</t>
  </si>
  <si>
    <t>Arouca</t>
  </si>
  <si>
    <t>Espinho</t>
  </si>
  <si>
    <t>Armamar</t>
  </si>
  <si>
    <t>Santa Maria da Feira</t>
  </si>
  <si>
    <t>Lamego</t>
  </si>
  <si>
    <t>Oliveira de Azemeis</t>
  </si>
  <si>
    <t>Moimenta da Beira</t>
  </si>
  <si>
    <t>S. João da Madeira</t>
  </si>
  <si>
    <t>Penedono</t>
  </si>
  <si>
    <t>Vale de Cambra</t>
  </si>
  <si>
    <t>São João da Pesqueira</t>
  </si>
  <si>
    <t>Gondomar</t>
  </si>
  <si>
    <t>Sernancelhe</t>
  </si>
  <si>
    <t>Maia</t>
  </si>
  <si>
    <t>Tabuaço</t>
  </si>
  <si>
    <t>Matosinhos</t>
  </si>
  <si>
    <t>Tarouca</t>
  </si>
  <si>
    <t>Paredes</t>
  </si>
  <si>
    <t>Alto Trás-os-Montes</t>
  </si>
  <si>
    <t>Alfandega da Fé</t>
  </si>
  <si>
    <t>Povoa de Varzim</t>
  </si>
  <si>
    <t>Santo Tirso</t>
  </si>
  <si>
    <t>Macedo de Cavaleiros</t>
  </si>
  <si>
    <t>Valongo</t>
  </si>
  <si>
    <t>Miranda do Douro</t>
  </si>
  <si>
    <t>Vila do Conde</t>
  </si>
  <si>
    <t>Mirandela</t>
  </si>
  <si>
    <t>Vila Nova de Gaia</t>
  </si>
  <si>
    <t>Mogadouro</t>
  </si>
  <si>
    <t>Trofa</t>
  </si>
  <si>
    <t>Vila Flor</t>
  </si>
  <si>
    <t>Alto Tâmega</t>
  </si>
  <si>
    <t>Vimioso</t>
  </si>
  <si>
    <t>Boticas</t>
  </si>
  <si>
    <t>Vinhais</t>
  </si>
  <si>
    <t>(3) o boletim de setembro será divulgada informação dos concelhos da região Centro; a informação dos restantes concelhos será divulgada no boletim de outubro.</t>
  </si>
  <si>
    <r>
      <t xml:space="preserve">fonte:  GEP/MTSSS, Quadros de Pessoal.                </t>
    </r>
    <r>
      <rPr>
        <b/>
        <sz val="8"/>
        <color theme="7"/>
        <rFont val="Arial"/>
        <family val="2"/>
      </rPr>
      <t>Mais informação em:  http://www.gep.msess.gov.pt</t>
    </r>
  </si>
  <si>
    <t>(2) dos trabalhadores por conta de outrem (tco) a tempo completo, que auferiram remuneração completa no período de referência.</t>
  </si>
  <si>
    <t>2015</t>
  </si>
  <si>
    <t>2016</t>
  </si>
  <si>
    <t>52-Vendedores</t>
  </si>
  <si>
    <t>93-Trab.n/qual. i.ext.,const.,i.transf. e transp.</t>
  </si>
  <si>
    <t>94-Assist. preparação de refeições</t>
  </si>
  <si>
    <t>91-Trabalhadores de limpeza</t>
  </si>
  <si>
    <t>51-Trab. serviços pessoais</t>
  </si>
  <si>
    <t>81-Operad. instalações fixas e máquinas</t>
  </si>
  <si>
    <t>71-Trab.qualif.constr. e sim., exc.electric.</t>
  </si>
  <si>
    <t xml:space="preserve">41-Emp. escrit., secret.e oper. proc. dados </t>
  </si>
  <si>
    <t>A taxa de desemprego para o grupo etário &lt;25 anos apresenta o valor mais baixo na Malta (7,1 %), registando o valor mais elevado na Grécia (50,3 %). Em Portugal,   regista-se   o  valor  de 26,3 %.</t>
  </si>
  <si>
    <t>Em julho de 2016, a taxa de desemprego na Zona Euro manteve-se inalterada nos 10,1 %.</t>
  </si>
  <si>
    <t>Em Portugal a taxa de desemprego (11,1 %) registou uma variação de 1,2 p.p., relativamente ao mês homólogo.</t>
  </si>
  <si>
    <t>(percentagem; ajustada de sazonalidade)</t>
  </si>
  <si>
    <t xml:space="preserve">Malta (3,9 %), Alemanha (4,2 %) e República Checa (4,2 %) apresentam as taxas de desemprego mais baixas; a Grécia (23,5 %) e a Espanha (19,6 %) são os estados membros com valores  mais elevados. </t>
  </si>
  <si>
    <t xml:space="preserve">mm3m - média móvel de 3 meses.       vh - variação homóloga.      </t>
  </si>
  <si>
    <t xml:space="preserve">nota: Estónia, Hungria, Bélgica (&lt; 25 anos), Croácia (&lt; 25 anos), Chipre (&lt;25 anos) e Eslovénia (&lt;25 anos) - junho de 2016; Grécia e Reino Unido -maio de 2016.             : valor não disponível.     </t>
  </si>
  <si>
    <t xml:space="preserve">  Transportes aéreos de passageiros  </t>
  </si>
  <si>
    <t xml:space="preserve">  Transportes de passageiros por mar e vias interiores navegáveis</t>
  </si>
  <si>
    <t xml:space="preserve">  Férias organizadas  </t>
  </si>
  <si>
    <t xml:space="preserve">  Frutas  </t>
  </si>
  <si>
    <t xml:space="preserve">  Bens de uso doméstico não duradouros  </t>
  </si>
  <si>
    <t xml:space="preserve">  Artigos de vestuário  </t>
  </si>
  <si>
    <t xml:space="preserve">  Outros artigos e acessórios de vestuário  </t>
  </si>
  <si>
    <t xml:space="preserve">  Calçado  </t>
  </si>
  <si>
    <t xml:space="preserve">  Gás  </t>
  </si>
  <si>
    <t xml:space="preserve">  Meios ou suportes de gravação</t>
  </si>
  <si>
    <t xml:space="preserve">         … em julho </t>
  </si>
  <si>
    <t>notas: dados sujeitos a atualizações; situação da base de dados em 5/agosto/2016.</t>
  </si>
  <si>
    <t>notas: dados sujeitos a atualizações; situação da base de dados a 31/julho/2016</t>
  </si>
  <si>
    <t>notas: dados sujeitos a atualizações; situação da base de dados 3/agosto/2016.</t>
  </si>
  <si>
    <t>notas: dados sujeitos a atualizações; situação da base de dados em 3/agosto/2016.</t>
  </si>
  <si>
    <t>notas: dados sujeitos a atualizações; situação da base de dados em 2/agosto/2016.</t>
  </si>
  <si>
    <t>julho de 2016</t>
  </si>
  <si>
    <t>:</t>
  </si>
  <si>
    <t>fonte:  Eurostat, dados extraídos em 31/08/2016.</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</si>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</sst>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0;#,##0;&quot;-&quot;"/>
    <numFmt numFmtId="180" formatCode="#####################################0.0"/>
    <numFmt numFmtId="181" formatCode="#####################################0"/>
  </numFmts>
  <fonts count="13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u/>
      <sz val="8"/>
      <color theme="7"/>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b/>
      <sz val="7"/>
      <color theme="7"/>
      <name val="Arial"/>
      <family val="2"/>
    </font>
    <font>
      <sz val="10"/>
      <name val="Arial"/>
      <family val="2"/>
    </font>
    <font>
      <u/>
      <sz val="8"/>
      <color theme="3"/>
      <name val="Arial"/>
      <family val="2"/>
    </font>
    <font>
      <vertAlign val="superscript"/>
      <sz val="7"/>
      <color theme="3"/>
      <name val="Arial"/>
      <family val="2"/>
    </font>
    <font>
      <b/>
      <sz val="8"/>
      <color rgb="FF000000"/>
      <name val="Arial"/>
      <family val="2"/>
    </font>
    <font>
      <sz val="12"/>
      <color rgb="FF333333"/>
      <name val="Georgia"/>
      <family val="1"/>
    </font>
    <font>
      <vertAlign val="superscript"/>
      <sz val="8"/>
      <color indexed="17"/>
      <name val="Arial"/>
      <family val="2"/>
    </font>
    <font>
      <b/>
      <vertAlign val="superscript"/>
      <sz val="8"/>
      <color theme="3"/>
      <name val="Arial"/>
      <family val="2"/>
    </font>
    <font>
      <b/>
      <vertAlign val="superscript"/>
      <sz val="9"/>
      <name val="Arial"/>
      <family val="2"/>
    </font>
    <font>
      <b/>
      <sz val="8"/>
      <color theme="7"/>
      <name val="Arial"/>
      <family val="2"/>
    </font>
    <font>
      <b/>
      <sz val="9"/>
      <color indexed="20"/>
      <name val="Arial"/>
      <family val="2"/>
    </font>
    <font>
      <b/>
      <sz val="6"/>
      <color indexed="63"/>
      <name val="Arial"/>
      <family val="2"/>
    </font>
    <font>
      <sz val="6"/>
      <color indexed="63"/>
      <name val="Small Fonts"/>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theme="0" tint="-0.24994659260841701"/>
      </left>
      <right/>
      <top style="thin">
        <color theme="0" tint="-0.24994659260841701"/>
      </top>
      <bottom/>
      <diagonal/>
    </border>
    <border>
      <left style="dashed">
        <color theme="0" tint="-0.24994659260841701"/>
      </left>
      <right/>
      <top/>
      <bottom style="thin">
        <color indexed="22"/>
      </bottom>
      <diagonal/>
    </border>
    <border>
      <left/>
      <right style="dashed">
        <color theme="0" tint="-0.24994659260841701"/>
      </right>
      <top style="thin">
        <color theme="0" tint="-0.24994659260841701"/>
      </top>
      <bottom style="thin">
        <color theme="0" tint="-0.24994659260841701"/>
      </bottom>
      <diagonal/>
    </border>
    <border>
      <left style="dotted">
        <color theme="3"/>
      </left>
      <right/>
      <top/>
      <bottom/>
      <diagonal/>
    </border>
  </borders>
  <cellStyleXfs count="306">
    <xf numFmtId="0" fontId="0" fillId="0" borderId="0" applyProtection="0"/>
    <xf numFmtId="0" fontId="29"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44" fontId="5" fillId="0" borderId="0" applyFont="0" applyFill="0" applyBorder="0" applyAlignment="0" applyProtection="0"/>
    <xf numFmtId="0" fontId="5" fillId="3" borderId="0" applyNumberFormat="0" applyBorder="0" applyAlignment="0" applyProtection="0"/>
    <xf numFmtId="0" fontId="5" fillId="21" borderId="0" applyNumberFormat="0" applyBorder="0" applyAlignment="0" applyProtection="0"/>
    <xf numFmtId="0" fontId="39" fillId="0" borderId="0"/>
    <xf numFmtId="0" fontId="29" fillId="0" borderId="0"/>
    <xf numFmtId="0" fontId="29" fillId="0" borderId="0" applyProtection="0"/>
    <xf numFmtId="0" fontId="5" fillId="0" borderId="0"/>
    <xf numFmtId="0" fontId="5" fillId="22" borderId="6" applyNumberFormat="0" applyFont="0" applyAlignment="0" applyProtection="0"/>
    <xf numFmtId="0" fontId="5" fillId="16" borderId="7" applyNumberFormat="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43" fontId="29" fillId="0" borderId="0" applyFont="0" applyFill="0" applyBorder="0" applyAlignment="0" applyProtection="0"/>
    <xf numFmtId="0" fontId="40"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42" fillId="0" borderId="0" applyFont="0" applyFill="0" applyBorder="0" applyAlignment="0" applyProtection="0"/>
    <xf numFmtId="0" fontId="5" fillId="0" borderId="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applyProtection="0"/>
    <xf numFmtId="0" fontId="5" fillId="0" borderId="0"/>
    <xf numFmtId="0" fontId="5" fillId="0" borderId="0"/>
    <xf numFmtId="0" fontId="5" fillId="0" borderId="0"/>
    <xf numFmtId="0" fontId="5" fillId="0" borderId="0"/>
    <xf numFmtId="0" fontId="72" fillId="0" borderId="0"/>
    <xf numFmtId="0" fontId="96" fillId="0" borderId="0" applyNumberFormat="0" applyFill="0" applyBorder="0" applyAlignment="0" applyProtection="0">
      <alignment vertical="top"/>
      <protection locked="0"/>
    </xf>
    <xf numFmtId="0" fontId="4" fillId="0" borderId="0"/>
    <xf numFmtId="0" fontId="5" fillId="0" borderId="0" applyProtection="0"/>
    <xf numFmtId="0" fontId="5" fillId="0" borderId="0"/>
    <xf numFmtId="0" fontId="5"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5"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0" fontId="5" fillId="3" borderId="0" applyNumberFormat="0" applyBorder="0" applyAlignment="0" applyProtection="0"/>
    <xf numFmtId="0" fontId="5" fillId="21" borderId="0" applyNumberFormat="0" applyBorder="0" applyAlignment="0" applyProtection="0"/>
    <xf numFmtId="0" fontId="5" fillId="22" borderId="6" applyNumberFormat="0" applyFont="0" applyAlignment="0" applyProtection="0"/>
    <xf numFmtId="0" fontId="5" fillId="16" borderId="7"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176" fontId="3" fillId="0" borderId="0" applyFont="0" applyFill="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9" fontId="125" fillId="0" borderId="0" applyFont="0" applyFill="0" applyBorder="0" applyAlignment="0" applyProtection="0"/>
    <xf numFmtId="0" fontId="96" fillId="0" borderId="0" applyNumberFormat="0" applyFill="0" applyBorder="0" applyAlignment="0" applyProtection="0">
      <alignment vertical="top"/>
      <protection locked="0"/>
    </xf>
    <xf numFmtId="176" fontId="1"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32">
    <xf numFmtId="0" fontId="0" fillId="0" borderId="0" xfId="0"/>
    <xf numFmtId="0" fontId="0" fillId="0" borderId="0" xfId="0" applyBorder="1"/>
    <xf numFmtId="0" fontId="0" fillId="25" borderId="0" xfId="0" applyFill="1"/>
    <xf numFmtId="0" fontId="8" fillId="25" borderId="0" xfId="0" applyFont="1" applyFill="1" applyBorder="1"/>
    <xf numFmtId="0" fontId="0" fillId="25" borderId="0" xfId="0" applyFill="1" applyBorder="1"/>
    <xf numFmtId="0" fontId="10" fillId="25" borderId="0" xfId="0" applyFont="1" applyFill="1" applyBorder="1"/>
    <xf numFmtId="0" fontId="0" fillId="25" borderId="0" xfId="0" applyFill="1" applyAlignment="1">
      <alignment vertical="center"/>
    </xf>
    <xf numFmtId="0" fontId="0" fillId="0" borderId="0" xfId="0" applyAlignment="1">
      <alignment vertical="center"/>
    </xf>
    <xf numFmtId="0" fontId="13" fillId="25" borderId="0" xfId="0" applyFont="1" applyFill="1" applyBorder="1"/>
    <xf numFmtId="0" fontId="14" fillId="25" borderId="0" xfId="0" applyFont="1" applyFill="1" applyBorder="1"/>
    <xf numFmtId="0" fontId="14" fillId="25" borderId="0" xfId="0" applyFont="1" applyFill="1" applyBorder="1" applyAlignment="1">
      <alignment horizontal="center"/>
    </xf>
    <xf numFmtId="164" fontId="15" fillId="24" borderId="0" xfId="40" applyNumberFormat="1" applyFont="1" applyFill="1" applyBorder="1" applyAlignment="1">
      <alignment horizontal="center" wrapText="1"/>
    </xf>
    <xf numFmtId="0" fontId="14" fillId="24" borderId="0" xfId="40" applyFont="1" applyFill="1" applyBorder="1"/>
    <xf numFmtId="0" fontId="15" fillId="25" borderId="0" xfId="0" applyFont="1" applyFill="1" applyBorder="1"/>
    <xf numFmtId="0" fontId="0" fillId="25" borderId="0" xfId="0" applyFill="1" applyBorder="1" applyAlignment="1">
      <alignment vertical="center"/>
    </xf>
    <xf numFmtId="0" fontId="16" fillId="25" borderId="0" xfId="0" applyFont="1" applyFill="1" applyBorder="1"/>
    <xf numFmtId="0" fontId="12" fillId="25" borderId="0" xfId="0" applyFont="1" applyFill="1" applyBorder="1" applyAlignment="1">
      <alignment horizontal="left"/>
    </xf>
    <xf numFmtId="0" fontId="19" fillId="25" borderId="0" xfId="0" applyFont="1" applyFill="1" applyBorder="1" applyAlignment="1">
      <alignment horizontal="right"/>
    </xf>
    <xf numFmtId="164" fontId="21" fillId="25" borderId="0" xfId="0" applyNumberFormat="1" applyFont="1" applyFill="1" applyBorder="1" applyAlignment="1">
      <alignment horizontal="center"/>
    </xf>
    <xf numFmtId="164" fontId="15" fillId="25" borderId="0" xfId="40" applyNumberFormat="1" applyFont="1" applyFill="1" applyBorder="1" applyAlignment="1">
      <alignment horizontal="center" wrapText="1"/>
    </xf>
    <xf numFmtId="0" fontId="25" fillId="25" borderId="0" xfId="0" applyFont="1" applyFill="1" applyBorder="1" applyAlignment="1">
      <alignment horizontal="left"/>
    </xf>
    <xf numFmtId="0" fontId="19" fillId="25" borderId="0" xfId="0" applyFont="1" applyFill="1" applyBorder="1"/>
    <xf numFmtId="0" fontId="6" fillId="25" borderId="0" xfId="0" applyFont="1" applyFill="1" applyBorder="1"/>
    <xf numFmtId="0" fontId="22"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6" fillId="25" borderId="0" xfId="0" applyFont="1" applyFill="1" applyAlignment="1">
      <alignment readingOrder="1"/>
    </xf>
    <xf numFmtId="0" fontId="6" fillId="25" borderId="0" xfId="0" applyFont="1" applyFill="1" applyBorder="1" applyAlignment="1">
      <alignment readingOrder="1"/>
    </xf>
    <xf numFmtId="0" fontId="6" fillId="25" borderId="0" xfId="0" applyFont="1" applyFill="1" applyAlignment="1">
      <alignment readingOrder="2"/>
    </xf>
    <xf numFmtId="0" fontId="6" fillId="0" borderId="0" xfId="0" applyFont="1" applyAlignment="1">
      <alignment readingOrder="2"/>
    </xf>
    <xf numFmtId="0" fontId="15" fillId="25" borderId="0" xfId="0" applyFont="1" applyFill="1" applyBorder="1" applyAlignment="1">
      <alignment horizontal="center" vertical="top" readingOrder="1"/>
    </xf>
    <xf numFmtId="0" fontId="15" fillId="25" borderId="0" xfId="0" applyFont="1" applyFill="1" applyBorder="1" applyAlignment="1">
      <alignment horizontal="right" readingOrder="1"/>
    </xf>
    <xf numFmtId="0" fontId="15" fillId="25" borderId="0" xfId="0" applyFont="1" applyFill="1" applyBorder="1" applyAlignment="1">
      <alignment horizontal="justify" vertical="top" readingOrder="1"/>
    </xf>
    <xf numFmtId="0" fontId="14" fillId="25" borderId="0" xfId="0" applyFont="1" applyFill="1" applyBorder="1" applyAlignment="1">
      <alignment readingOrder="1"/>
    </xf>
    <xf numFmtId="0" fontId="14" fillId="24" borderId="0" xfId="40" applyFont="1" applyFill="1" applyBorder="1" applyAlignment="1">
      <alignment readingOrder="1"/>
    </xf>
    <xf numFmtId="0" fontId="15" fillId="25" borderId="0" xfId="0" applyFont="1" applyFill="1" applyBorder="1" applyAlignment="1">
      <alignment readingOrder="1"/>
    </xf>
    <xf numFmtId="0" fontId="14" fillId="25" borderId="0" xfId="0" applyFont="1" applyFill="1" applyBorder="1" applyAlignment="1">
      <alignment horizontal="center" readingOrder="1"/>
    </xf>
    <xf numFmtId="164" fontId="15" fillId="24" borderId="0" xfId="40" applyNumberFormat="1" applyFont="1" applyFill="1" applyBorder="1" applyAlignment="1">
      <alignment horizontal="center" readingOrder="1"/>
    </xf>
    <xf numFmtId="0" fontId="6" fillId="0" borderId="0" xfId="0" applyFont="1" applyAlignment="1">
      <alignment horizontal="right" readingOrder="2"/>
    </xf>
    <xf numFmtId="0" fontId="32" fillId="25" borderId="0" xfId="0" applyFont="1" applyFill="1" applyBorder="1"/>
    <xf numFmtId="0" fontId="14" fillId="24" borderId="0" xfId="40" applyFont="1" applyFill="1" applyBorder="1" applyAlignment="1">
      <alignment horizontal="left" indent="1"/>
    </xf>
    <xf numFmtId="0" fontId="15" fillId="25" borderId="0" xfId="0" applyFont="1" applyFill="1" applyBorder="1" applyAlignment="1">
      <alignment horizontal="center" vertical="center" readingOrder="1"/>
    </xf>
    <xf numFmtId="0" fontId="15" fillId="25" borderId="0" xfId="0" applyFont="1" applyFill="1" applyBorder="1" applyAlignment="1">
      <alignment vertical="center" readingOrder="1"/>
    </xf>
    <xf numFmtId="0" fontId="15" fillId="25" borderId="0" xfId="0" applyFont="1" applyFill="1" applyBorder="1" applyAlignment="1">
      <alignment horizontal="right" vertical="center" readingOrder="1"/>
    </xf>
    <xf numFmtId="0" fontId="33" fillId="25" borderId="0" xfId="0" applyFont="1" applyFill="1"/>
    <xf numFmtId="0" fontId="33" fillId="25" borderId="0" xfId="0" applyFont="1" applyFill="1" applyBorder="1"/>
    <xf numFmtId="0" fontId="34" fillId="25" borderId="0" xfId="0" applyFont="1" applyFill="1" applyBorder="1" applyAlignment="1">
      <alignment horizontal="left"/>
    </xf>
    <xf numFmtId="0" fontId="33" fillId="0" borderId="0" xfId="0" applyFont="1"/>
    <xf numFmtId="3" fontId="36" fillId="25" borderId="0" xfId="0" applyNumberFormat="1" applyFont="1" applyFill="1" applyBorder="1" applyAlignment="1">
      <alignment horizontal="center"/>
    </xf>
    <xf numFmtId="0" fontId="28" fillId="24" borderId="0" xfId="40" applyFont="1" applyFill="1" applyBorder="1"/>
    <xf numFmtId="0" fontId="0" fillId="0" borderId="0" xfId="0" applyFill="1"/>
    <xf numFmtId="164" fontId="0" fillId="25" borderId="0" xfId="0" applyNumberFormat="1" applyFill="1" applyBorder="1"/>
    <xf numFmtId="0" fontId="36" fillId="25" borderId="0" xfId="0" applyFont="1" applyFill="1" applyBorder="1" applyAlignment="1">
      <alignment horizontal="left"/>
    </xf>
    <xf numFmtId="3" fontId="38" fillId="25" borderId="0" xfId="0" applyNumberFormat="1" applyFont="1" applyFill="1" applyBorder="1" applyAlignment="1">
      <alignment horizontal="center"/>
    </xf>
    <xf numFmtId="3" fontId="36" fillId="25" borderId="0" xfId="0" applyNumberFormat="1" applyFont="1" applyFill="1" applyBorder="1" applyAlignment="1">
      <alignment horizontal="right"/>
    </xf>
    <xf numFmtId="0" fontId="33" fillId="25" borderId="0" xfId="0" applyFont="1" applyFill="1" applyAlignment="1">
      <alignment vertical="center"/>
    </xf>
    <xf numFmtId="0" fontId="36" fillId="25" borderId="0" xfId="0" applyFont="1" applyFill="1" applyBorder="1" applyAlignment="1">
      <alignment horizontal="left" vertical="center"/>
    </xf>
    <xf numFmtId="0" fontId="34" fillId="25" borderId="0" xfId="0" applyFont="1" applyFill="1" applyBorder="1" applyAlignment="1">
      <alignment horizontal="left" vertical="center"/>
    </xf>
    <xf numFmtId="3" fontId="36" fillId="25" borderId="0" xfId="0" applyNumberFormat="1" applyFont="1" applyFill="1" applyBorder="1" applyAlignment="1">
      <alignment horizontal="right" vertical="center"/>
    </xf>
    <xf numFmtId="0" fontId="33" fillId="0" borderId="0" xfId="0" applyFont="1" applyAlignment="1">
      <alignment vertical="center"/>
    </xf>
    <xf numFmtId="3" fontId="15" fillId="25" borderId="0" xfId="0" applyNumberFormat="1" applyFont="1" applyFill="1" applyBorder="1" applyAlignment="1">
      <alignment horizontal="right"/>
    </xf>
    <xf numFmtId="0" fontId="35" fillId="25" borderId="0" xfId="0" applyFont="1" applyFill="1" applyBorder="1"/>
    <xf numFmtId="0" fontId="30" fillId="25" borderId="0" xfId="0" applyFont="1" applyFill="1"/>
    <xf numFmtId="0" fontId="30" fillId="25" borderId="0" xfId="0" applyFont="1" applyFill="1" applyBorder="1"/>
    <xf numFmtId="0" fontId="30" fillId="0" borderId="0" xfId="0" applyFont="1"/>
    <xf numFmtId="3" fontId="19" fillId="25" borderId="0" xfId="0" applyNumberFormat="1" applyFont="1" applyFill="1"/>
    <xf numFmtId="0" fontId="32" fillId="24" borderId="0" xfId="40" applyFont="1" applyFill="1" applyBorder="1" applyAlignment="1">
      <alignment horizontal="left" vertical="center" indent="1"/>
    </xf>
    <xf numFmtId="3" fontId="19" fillId="25" borderId="0" xfId="0" applyNumberFormat="1" applyFont="1" applyFill="1" applyBorder="1" applyAlignment="1">
      <alignment horizontal="right"/>
    </xf>
    <xf numFmtId="0" fontId="16"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5" fillId="25" borderId="0" xfId="0" applyFont="1" applyFill="1" applyBorder="1" applyAlignment="1">
      <alignment vertical="center"/>
    </xf>
    <xf numFmtId="3" fontId="15" fillId="25" borderId="0" xfId="0" applyNumberFormat="1" applyFont="1" applyFill="1" applyBorder="1"/>
    <xf numFmtId="3" fontId="19" fillId="25" borderId="0" xfId="0" applyNumberFormat="1" applyFont="1" applyFill="1" applyBorder="1"/>
    <xf numFmtId="3" fontId="6" fillId="25" borderId="0" xfId="0" applyNumberFormat="1" applyFont="1" applyFill="1" applyBorder="1"/>
    <xf numFmtId="0" fontId="18" fillId="25" borderId="0" xfId="0" applyFont="1" applyFill="1" applyBorder="1" applyAlignment="1">
      <alignment vertical="center"/>
    </xf>
    <xf numFmtId="0" fontId="7" fillId="25" borderId="0" xfId="0" applyFont="1" applyFill="1" applyBorder="1" applyAlignment="1">
      <alignment vertical="center"/>
    </xf>
    <xf numFmtId="0" fontId="33" fillId="25" borderId="0" xfId="0" applyFont="1" applyFill="1" applyBorder="1" applyAlignment="1">
      <alignment vertical="center"/>
    </xf>
    <xf numFmtId="164" fontId="15" fillId="26" borderId="0" xfId="40" applyNumberFormat="1" applyFont="1" applyFill="1" applyBorder="1" applyAlignment="1">
      <alignment horizontal="center" wrapText="1"/>
    </xf>
    <xf numFmtId="1" fontId="14" fillId="24" borderId="0" xfId="40" applyNumberFormat="1" applyFont="1" applyFill="1" applyBorder="1" applyAlignment="1">
      <alignment horizontal="center" wrapText="1"/>
    </xf>
    <xf numFmtId="1" fontId="14" fillId="24" borderId="12" xfId="40" applyNumberFormat="1" applyFont="1" applyFill="1" applyBorder="1" applyAlignment="1">
      <alignment horizontal="center" wrapText="1"/>
    </xf>
    <xf numFmtId="0" fontId="32" fillId="24" borderId="0" xfId="40" applyFont="1" applyFill="1" applyBorder="1"/>
    <xf numFmtId="167" fontId="15" fillId="24" borderId="0" xfId="40" applyNumberFormat="1" applyFont="1" applyFill="1" applyBorder="1" applyAlignment="1">
      <alignment horizontal="center" wrapText="1"/>
    </xf>
    <xf numFmtId="164" fontId="19" fillId="27" borderId="0" xfId="40" applyNumberFormat="1" applyFont="1" applyFill="1" applyBorder="1" applyAlignment="1">
      <alignment horizontal="center" wrapText="1"/>
    </xf>
    <xf numFmtId="3" fontId="14" fillId="27" borderId="0" xfId="40" applyNumberFormat="1" applyFont="1" applyFill="1" applyBorder="1" applyAlignment="1">
      <alignment horizontal="right" wrapText="1"/>
    </xf>
    <xf numFmtId="3" fontId="15" fillId="27" borderId="0" xfId="40" applyNumberFormat="1" applyFont="1" applyFill="1" applyBorder="1" applyAlignment="1">
      <alignment horizontal="right" wrapText="1"/>
    </xf>
    <xf numFmtId="3" fontId="14" fillId="24" borderId="0" xfId="40" applyNumberFormat="1" applyFont="1" applyFill="1" applyBorder="1" applyAlignment="1">
      <alignment horizontal="right" wrapText="1"/>
    </xf>
    <xf numFmtId="0" fontId="32" fillId="24" borderId="0" xfId="40" applyFont="1" applyFill="1" applyBorder="1" applyAlignment="1">
      <alignment wrapText="1"/>
    </xf>
    <xf numFmtId="0" fontId="19" fillId="24" borderId="0" xfId="40" applyFont="1" applyFill="1" applyBorder="1"/>
    <xf numFmtId="0" fontId="14" fillId="24" borderId="0" xfId="40" applyFont="1" applyFill="1" applyBorder="1" applyAlignment="1">
      <alignment horizontal="left" vertical="center" indent="1"/>
    </xf>
    <xf numFmtId="3" fontId="15" fillId="26" borderId="0" xfId="40" applyNumberFormat="1" applyFont="1" applyFill="1" applyBorder="1" applyAlignment="1">
      <alignment horizontal="right" wrapText="1"/>
    </xf>
    <xf numFmtId="0" fontId="19" fillId="27" borderId="0" xfId="40" applyFont="1" applyFill="1" applyBorder="1"/>
    <xf numFmtId="0" fontId="45" fillId="24" borderId="0" xfId="40" applyFont="1" applyFill="1" applyBorder="1" applyAlignment="1">
      <alignment wrapText="1"/>
    </xf>
    <xf numFmtId="0" fontId="59" fillId="25" borderId="0" xfId="0" applyFont="1" applyFill="1"/>
    <xf numFmtId="0" fontId="0" fillId="0" borderId="0" xfId="0"/>
    <xf numFmtId="0" fontId="15" fillId="24" borderId="0" xfId="40" applyFont="1" applyFill="1" applyBorder="1" applyAlignment="1">
      <alignment horizontal="left"/>
    </xf>
    <xf numFmtId="0" fontId="19" fillId="24" borderId="0" xfId="40" applyFont="1" applyFill="1" applyBorder="1" applyAlignment="1">
      <alignment horizontal="left" indent="1"/>
    </xf>
    <xf numFmtId="0" fontId="14"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3" fillId="25" borderId="0" xfId="51" applyFont="1" applyFill="1" applyBorder="1"/>
    <xf numFmtId="49" fontId="14" fillId="25" borderId="12" xfId="51" applyNumberFormat="1" applyFont="1" applyFill="1" applyBorder="1" applyAlignment="1">
      <alignment horizontal="center" vertical="center" wrapText="1"/>
    </xf>
    <xf numFmtId="49" fontId="0" fillId="25" borderId="0" xfId="51" applyNumberFormat="1" applyFont="1" applyFill="1"/>
    <xf numFmtId="0" fontId="14" fillId="24" borderId="0" xfId="61" applyFont="1" applyFill="1" applyBorder="1" applyAlignment="1">
      <alignment horizontal="left" indent="1"/>
    </xf>
    <xf numFmtId="0" fontId="16" fillId="26" borderId="0" xfId="51" applyFont="1" applyFill="1"/>
    <xf numFmtId="0" fontId="15" fillId="24" borderId="0" xfId="61" applyFont="1" applyFill="1" applyBorder="1" applyAlignment="1">
      <alignment horizontal="left" indent="1"/>
    </xf>
    <xf numFmtId="4" fontId="15" fillId="27" borderId="0" xfId="61" applyNumberFormat="1" applyFont="1" applyFill="1" applyBorder="1" applyAlignment="1">
      <alignment horizontal="right" wrapText="1" indent="4"/>
    </xf>
    <xf numFmtId="0" fontId="16" fillId="0" borderId="0" xfId="51" applyFont="1"/>
    <xf numFmtId="0" fontId="27" fillId="26" borderId="0" xfId="51" applyFont="1" applyFill="1"/>
    <xf numFmtId="0" fontId="27" fillId="0" borderId="0" xfId="51" applyFont="1"/>
    <xf numFmtId="0" fontId="46" fillId="26" borderId="0" xfId="51" applyFont="1" applyFill="1" applyAlignment="1">
      <alignment horizontal="center"/>
    </xf>
    <xf numFmtId="0" fontId="46" fillId="0" borderId="0" xfId="51" applyFont="1" applyAlignment="1">
      <alignment horizontal="center"/>
    </xf>
    <xf numFmtId="0" fontId="5" fillId="26" borderId="0" xfId="51" applyFont="1" applyFill="1"/>
    <xf numFmtId="0" fontId="5" fillId="0" borderId="0" xfId="51" applyFont="1"/>
    <xf numFmtId="0" fontId="44" fillId="26" borderId="0" xfId="51" applyFont="1" applyFill="1"/>
    <xf numFmtId="0" fontId="44" fillId="0" borderId="0" xfId="51" applyFont="1"/>
    <xf numFmtId="0" fontId="67" fillId="26" borderId="0" xfId="51" applyFont="1" applyFill="1"/>
    <xf numFmtId="0" fontId="67" fillId="0" borderId="0" xfId="51" applyFont="1"/>
    <xf numFmtId="0" fontId="59" fillId="26" borderId="0" xfId="51" applyFont="1" applyFill="1"/>
    <xf numFmtId="0" fontId="59" fillId="25" borderId="0" xfId="51" applyFont="1" applyFill="1"/>
    <xf numFmtId="0" fontId="59" fillId="0" borderId="0" xfId="51" applyFont="1"/>
    <xf numFmtId="0" fontId="5" fillId="24" borderId="0" xfId="61" applyFont="1" applyFill="1" applyBorder="1" applyAlignment="1">
      <alignment horizontal="left" indent="1"/>
    </xf>
    <xf numFmtId="0" fontId="19" fillId="24" borderId="0" xfId="61" applyFont="1" applyFill="1" applyBorder="1" applyAlignment="1">
      <alignment horizontal="left" indent="1"/>
    </xf>
    <xf numFmtId="1" fontId="19" fillId="24" borderId="0" xfId="61" applyNumberFormat="1" applyFont="1" applyFill="1" applyBorder="1" applyAlignment="1">
      <alignment horizontal="center" wrapText="1"/>
    </xf>
    <xf numFmtId="165" fontId="19" fillId="24" borderId="0" xfId="61" applyNumberFormat="1" applyFont="1" applyFill="1" applyBorder="1" applyAlignment="1">
      <alignment horizontal="center" wrapText="1"/>
    </xf>
    <xf numFmtId="0" fontId="12" fillId="25" borderId="0" xfId="51" applyFont="1" applyFill="1"/>
    <xf numFmtId="0" fontId="12" fillId="0" borderId="0" xfId="51" applyFont="1"/>
    <xf numFmtId="0" fontId="37" fillId="24" borderId="0" xfId="61" applyFont="1" applyFill="1" applyBorder="1"/>
    <xf numFmtId="0" fontId="14" fillId="24" borderId="0" xfId="61" applyFont="1" applyFill="1" applyBorder="1"/>
    <xf numFmtId="0" fontId="5" fillId="25" borderId="0" xfId="62" applyFill="1"/>
    <xf numFmtId="0" fontId="5" fillId="0" borderId="0" xfId="62"/>
    <xf numFmtId="0" fontId="5" fillId="25" borderId="0" xfId="62" applyFill="1" applyBorder="1"/>
    <xf numFmtId="0" fontId="16" fillId="25" borderId="0" xfId="62" applyFont="1" applyFill="1" applyBorder="1"/>
    <xf numFmtId="0" fontId="5" fillId="25" borderId="0" xfId="62" applyFill="1" applyAlignment="1">
      <alignment vertical="center"/>
    </xf>
    <xf numFmtId="0" fontId="5" fillId="25" borderId="0" xfId="62" applyFill="1" applyBorder="1" applyAlignment="1">
      <alignment vertical="center"/>
    </xf>
    <xf numFmtId="0" fontId="5" fillId="0" borderId="0" xfId="62" applyAlignment="1">
      <alignment vertical="center"/>
    </xf>
    <xf numFmtId="0" fontId="15" fillId="25" borderId="0" xfId="62" applyFont="1" applyFill="1" applyBorder="1" applyAlignment="1">
      <alignment vertical="center"/>
    </xf>
    <xf numFmtId="0" fontId="13" fillId="25" borderId="0" xfId="62" applyFont="1" applyFill="1" applyBorder="1"/>
    <xf numFmtId="0" fontId="8" fillId="25" borderId="0" xfId="62" applyFont="1" applyFill="1" applyBorder="1"/>
    <xf numFmtId="0" fontId="15" fillId="25" borderId="0" xfId="62" applyFont="1" applyFill="1" applyBorder="1"/>
    <xf numFmtId="0" fontId="16" fillId="25" borderId="0" xfId="62" applyFont="1" applyFill="1"/>
    <xf numFmtId="0" fontId="16" fillId="0" borderId="0" xfId="62" applyFont="1"/>
    <xf numFmtId="167" fontId="15" fillId="25" borderId="0" xfId="62" applyNumberFormat="1" applyFont="1" applyFill="1" applyBorder="1" applyAlignment="1">
      <alignment horizontal="center"/>
    </xf>
    <xf numFmtId="167" fontId="15" fillId="25" borderId="0" xfId="62" applyNumberFormat="1" applyFont="1" applyFill="1" applyBorder="1" applyAlignment="1">
      <alignment horizontal="right" indent="2"/>
    </xf>
    <xf numFmtId="0" fontId="43" fillId="25" borderId="0" xfId="62" applyFont="1" applyFill="1" applyBorder="1" applyAlignment="1">
      <alignment horizontal="left" vertical="center"/>
    </xf>
    <xf numFmtId="0" fontId="6" fillId="25" borderId="0" xfId="62" applyFont="1" applyFill="1" applyBorder="1"/>
    <xf numFmtId="164" fontId="19" fillId="25" borderId="0" xfId="40" applyNumberFormat="1" applyFont="1" applyFill="1" applyBorder="1" applyAlignment="1">
      <alignment horizontal="right" wrapText="1"/>
    </xf>
    <xf numFmtId="3" fontId="19" fillId="25" borderId="0" xfId="40" applyNumberFormat="1" applyFont="1" applyFill="1" applyBorder="1" applyAlignment="1">
      <alignment horizontal="right" wrapText="1"/>
    </xf>
    <xf numFmtId="167" fontId="55" fillId="24" borderId="0" xfId="40" applyNumberFormat="1" applyFont="1" applyFill="1" applyBorder="1" applyAlignment="1">
      <alignment horizontal="center" wrapText="1"/>
    </xf>
    <xf numFmtId="164" fontId="14" fillId="24" borderId="0" xfId="40" applyNumberFormat="1" applyFont="1" applyFill="1" applyBorder="1" applyAlignment="1">
      <alignment horizontal="right" wrapText="1" indent="2"/>
    </xf>
    <xf numFmtId="0" fontId="19" fillId="24" borderId="0" xfId="40" applyFont="1" applyFill="1" applyBorder="1" applyAlignment="1">
      <alignment vertical="top" wrapText="1"/>
    </xf>
    <xf numFmtId="0" fontId="19" fillId="0" borderId="0" xfId="40" applyFont="1" applyFill="1" applyBorder="1" applyAlignment="1">
      <alignment vertical="top" wrapText="1"/>
    </xf>
    <xf numFmtId="0" fontId="48" fillId="25" borderId="0" xfId="62" applyFont="1" applyFill="1"/>
    <xf numFmtId="0" fontId="48" fillId="25" borderId="0" xfId="62" applyFont="1" applyFill="1" applyBorder="1"/>
    <xf numFmtId="0" fontId="48" fillId="0" borderId="0" xfId="62" applyFont="1"/>
    <xf numFmtId="0" fontId="5" fillId="25" borderId="0" xfId="62" applyFill="1" applyBorder="1" applyAlignment="1"/>
    <xf numFmtId="164" fontId="19" fillId="26" borderId="0" xfId="40" applyNumberFormat="1" applyFont="1" applyFill="1" applyBorder="1" applyAlignment="1">
      <alignment horizontal="right" wrapText="1"/>
    </xf>
    <xf numFmtId="0" fontId="59" fillId="25" borderId="0" xfId="62" applyFont="1" applyFill="1"/>
    <xf numFmtId="0" fontId="59" fillId="25" borderId="0" xfId="62" applyFont="1" applyFill="1" applyBorder="1" applyAlignment="1">
      <alignment vertical="center"/>
    </xf>
    <xf numFmtId="3" fontId="14" fillId="25" borderId="0" xfId="62" applyNumberFormat="1" applyFont="1" applyFill="1" applyBorder="1" applyAlignment="1">
      <alignment horizontal="right" indent="2"/>
    </xf>
    <xf numFmtId="3" fontId="15" fillId="25" borderId="0" xfId="62" applyNumberFormat="1" applyFont="1" applyFill="1" applyBorder="1" applyAlignment="1">
      <alignment horizontal="right" indent="2"/>
    </xf>
    <xf numFmtId="0" fontId="59" fillId="0" borderId="0" xfId="62" applyFont="1" applyAlignment="1"/>
    <xf numFmtId="0" fontId="59" fillId="25" borderId="0" xfId="62" applyFont="1" applyFill="1" applyAlignment="1"/>
    <xf numFmtId="0" fontId="59" fillId="25" borderId="0" xfId="62" applyFont="1" applyFill="1" applyBorder="1" applyAlignment="1"/>
    <xf numFmtId="3" fontId="21" fillId="25" borderId="0" xfId="62" applyNumberFormat="1" applyFont="1" applyFill="1" applyBorder="1" applyAlignment="1">
      <alignment horizontal="right"/>
    </xf>
    <xf numFmtId="0" fontId="59" fillId="0" borderId="0" xfId="62" applyFont="1"/>
    <xf numFmtId="0" fontId="59" fillId="25" borderId="0" xfId="62" applyFont="1" applyFill="1" applyBorder="1"/>
    <xf numFmtId="0" fontId="15" fillId="25" borderId="0" xfId="0" applyNumberFormat="1" applyFont="1" applyFill="1" applyBorder="1" applyAlignment="1"/>
    <xf numFmtId="0" fontId="15" fillId="25" borderId="0" xfId="62" applyFont="1" applyFill="1" applyBorder="1" applyAlignment="1">
      <alignment horizontal="right"/>
    </xf>
    <xf numFmtId="0" fontId="12" fillId="25" borderId="0" xfId="63" applyFont="1" applyFill="1" applyBorder="1" applyAlignment="1">
      <alignment horizontal="left"/>
    </xf>
    <xf numFmtId="0" fontId="14" fillId="24" borderId="0" xfId="40" applyFont="1" applyFill="1" applyBorder="1"/>
    <xf numFmtId="0" fontId="5" fillId="25" borderId="0" xfId="63" applyFill="1" applyAlignment="1"/>
    <xf numFmtId="0" fontId="5" fillId="0" borderId="0" xfId="63" applyAlignment="1"/>
    <xf numFmtId="0" fontId="5" fillId="25" borderId="0" xfId="63" applyFill="1" applyBorder="1" applyAlignment="1"/>
    <xf numFmtId="0" fontId="5" fillId="25" borderId="0" xfId="63" applyFill="1" applyBorder="1"/>
    <xf numFmtId="3" fontId="19" fillId="26" borderId="0" xfId="40" applyNumberFormat="1" applyFont="1" applyFill="1" applyBorder="1" applyAlignment="1">
      <alignment horizontal="right" wrapText="1"/>
    </xf>
    <xf numFmtId="167" fontId="19" fillId="26" borderId="0" xfId="40" applyNumberFormat="1" applyFont="1" applyFill="1" applyBorder="1" applyAlignment="1">
      <alignment horizontal="right" wrapText="1"/>
    </xf>
    <xf numFmtId="0" fontId="15" fillId="25" borderId="0" xfId="0" applyFont="1" applyFill="1" applyBorder="1" applyAlignment="1"/>
    <xf numFmtId="0" fontId="12" fillId="25" borderId="0" xfId="62" applyFont="1" applyFill="1" applyBorder="1" applyAlignment="1">
      <alignment horizontal="right"/>
    </xf>
    <xf numFmtId="164" fontId="54" fillId="27" borderId="0" xfId="40" applyNumberFormat="1" applyFont="1" applyFill="1" applyBorder="1" applyAlignment="1">
      <alignment horizontal="center" wrapText="1"/>
    </xf>
    <xf numFmtId="165" fontId="49" fillId="26" borderId="0" xfId="40" applyNumberFormat="1" applyFont="1" applyFill="1" applyBorder="1" applyAlignment="1">
      <alignment horizontal="center" wrapText="1"/>
    </xf>
    <xf numFmtId="165" fontId="15" fillId="26" borderId="0" xfId="40" applyNumberFormat="1" applyFont="1" applyFill="1" applyBorder="1" applyAlignment="1">
      <alignment horizontal="center" wrapText="1"/>
    </xf>
    <xf numFmtId="165" fontId="15" fillId="27" borderId="0" xfId="40" applyNumberFormat="1" applyFont="1" applyFill="1" applyBorder="1" applyAlignment="1">
      <alignment horizontal="center" wrapText="1"/>
    </xf>
    <xf numFmtId="1" fontId="15" fillId="25" borderId="0" xfId="62" applyNumberFormat="1" applyFont="1" applyFill="1" applyBorder="1" applyAlignment="1">
      <alignment horizontal="center"/>
    </xf>
    <xf numFmtId="0" fontId="19" fillId="24" borderId="0" xfId="40" applyFont="1" applyFill="1" applyBorder="1" applyAlignment="1">
      <alignment vertical="center"/>
    </xf>
    <xf numFmtId="0" fontId="56" fillId="25" borderId="0" xfId="62" applyFont="1" applyFill="1" applyBorder="1"/>
    <xf numFmtId="0" fontId="14" fillId="24" borderId="0" xfId="40" applyFont="1" applyFill="1" applyBorder="1" applyAlignment="1"/>
    <xf numFmtId="3" fontId="55" fillId="25" borderId="0" xfId="62" applyNumberFormat="1" applyFont="1" applyFill="1" applyBorder="1" applyAlignment="1">
      <alignment horizontal="right"/>
    </xf>
    <xf numFmtId="0" fontId="52" fillId="25" borderId="0" xfId="62" applyFont="1" applyFill="1" applyBorder="1"/>
    <xf numFmtId="0" fontId="56" fillId="25" borderId="0" xfId="62" applyFont="1" applyFill="1" applyBorder="1" applyAlignment="1">
      <alignment vertical="center"/>
    </xf>
    <xf numFmtId="0" fontId="14" fillId="24" borderId="0" xfId="40" applyFont="1" applyFill="1" applyBorder="1" applyAlignment="1">
      <alignment horizontal="center" vertical="center"/>
    </xf>
    <xf numFmtId="2" fontId="15" fillId="24" borderId="0" xfId="40" applyNumberFormat="1" applyFont="1" applyFill="1" applyBorder="1" applyAlignment="1">
      <alignment horizontal="center" wrapText="1"/>
    </xf>
    <xf numFmtId="165" fontId="21" fillId="24" borderId="0" xfId="58" applyNumberFormat="1" applyFont="1" applyFill="1" applyBorder="1" applyAlignment="1">
      <alignment horizontal="center" wrapText="1"/>
    </xf>
    <xf numFmtId="49" fontId="19" fillId="24" borderId="0" xfId="40" applyNumberFormat="1" applyFont="1" applyFill="1" applyBorder="1" applyAlignment="1">
      <alignment horizontal="center" vertical="center" wrapText="1"/>
    </xf>
    <xf numFmtId="3" fontId="19" fillId="24" borderId="0" xfId="40" applyNumberFormat="1" applyFont="1" applyFill="1" applyBorder="1" applyAlignment="1">
      <alignment horizontal="center" wrapText="1"/>
    </xf>
    <xf numFmtId="49" fontId="5" fillId="25" borderId="0" xfId="62" applyNumberFormat="1" applyFill="1" applyBorder="1" applyAlignment="1">
      <alignment vertical="center"/>
    </xf>
    <xf numFmtId="49" fontId="15" fillId="25" borderId="0" xfId="62" applyNumberFormat="1" applyFont="1" applyFill="1" applyBorder="1" applyAlignment="1">
      <alignment vertical="center"/>
    </xf>
    <xf numFmtId="165" fontId="21" fillId="24" borderId="0" xfId="40" applyNumberFormat="1" applyFont="1" applyFill="1" applyBorder="1" applyAlignment="1">
      <alignment horizontal="center" vertical="center" wrapText="1"/>
    </xf>
    <xf numFmtId="165" fontId="15" fillId="27" borderId="0" xfId="40" applyNumberFormat="1" applyFont="1" applyFill="1" applyBorder="1" applyAlignment="1">
      <alignment horizontal="left" wrapText="1"/>
    </xf>
    <xf numFmtId="0" fontId="14" fillId="24" borderId="0" xfId="40" applyFont="1" applyFill="1" applyBorder="1" applyAlignment="1">
      <alignment horizontal="left"/>
    </xf>
    <xf numFmtId="0" fontId="15" fillId="25" borderId="0" xfId="63" applyFont="1" applyFill="1" applyBorder="1" applyAlignment="1">
      <alignment horizontal="center" vertical="center" wrapText="1"/>
    </xf>
    <xf numFmtId="0" fontId="15" fillId="0" borderId="0" xfId="63" applyFont="1" applyBorder="1" applyAlignment="1">
      <alignment horizontal="center" vertical="center" wrapText="1"/>
    </xf>
    <xf numFmtId="0" fontId="5" fillId="28" borderId="0" xfId="63" applyFont="1" applyFill="1" applyBorder="1" applyAlignment="1">
      <alignment horizontal="center"/>
    </xf>
    <xf numFmtId="0" fontId="5" fillId="25" borderId="0" xfId="63" applyFont="1" applyFill="1" applyBorder="1"/>
    <xf numFmtId="0" fontId="20" fillId="25" borderId="0" xfId="0" applyFont="1" applyFill="1" applyBorder="1" applyAlignment="1"/>
    <xf numFmtId="164" fontId="25" fillId="24" borderId="0" xfId="40" applyNumberFormat="1" applyFont="1" applyFill="1" applyBorder="1" applyAlignment="1">
      <alignment wrapText="1"/>
    </xf>
    <xf numFmtId="164" fontId="20" fillId="24" borderId="0" xfId="40" applyNumberFormat="1" applyFont="1" applyFill="1" applyBorder="1" applyAlignment="1">
      <alignment wrapText="1"/>
    </xf>
    <xf numFmtId="0" fontId="14" fillId="25" borderId="0" xfId="0" applyFont="1" applyFill="1" applyBorder="1" applyAlignment="1">
      <alignment horizontal="justify" vertical="center" readingOrder="1"/>
    </xf>
    <xf numFmtId="0" fontId="15" fillId="25" borderId="0" xfId="0" applyFont="1" applyFill="1" applyBorder="1" applyAlignment="1">
      <alignment horizontal="justify" vertical="center" readingOrder="1"/>
    </xf>
    <xf numFmtId="0" fontId="12"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7" fillId="30" borderId="20" xfId="0" applyFont="1" applyFill="1" applyBorder="1" applyAlignment="1">
      <alignment horizontal="center" vertical="center"/>
    </xf>
    <xf numFmtId="0" fontId="14" fillId="25" borderId="18" xfId="0" applyFont="1" applyFill="1" applyBorder="1" applyAlignment="1">
      <alignment horizontal="right"/>
    </xf>
    <xf numFmtId="0" fontId="73" fillId="24" borderId="0" xfId="40" applyFont="1" applyFill="1" applyBorder="1"/>
    <xf numFmtId="0" fontId="12" fillId="25" borderId="23" xfId="0" applyFont="1" applyFill="1" applyBorder="1" applyAlignment="1">
      <alignment horizontal="left"/>
    </xf>
    <xf numFmtId="0" fontId="12"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9" fillId="25" borderId="20" xfId="0" applyFont="1" applyFill="1" applyBorder="1"/>
    <xf numFmtId="0" fontId="74" fillId="25" borderId="0" xfId="62" applyFont="1" applyFill="1" applyBorder="1"/>
    <xf numFmtId="0" fontId="44" fillId="25" borderId="0" xfId="62" applyFont="1" applyFill="1" applyBorder="1" applyAlignment="1">
      <alignment horizontal="left"/>
    </xf>
    <xf numFmtId="0" fontId="5" fillId="25" borderId="18" xfId="62" applyFill="1" applyBorder="1"/>
    <xf numFmtId="0" fontId="5" fillId="25" borderId="22" xfId="62" applyFill="1" applyBorder="1"/>
    <xf numFmtId="0" fontId="5" fillId="25" borderId="21" xfId="62" applyFill="1" applyBorder="1"/>
    <xf numFmtId="0" fontId="5" fillId="25" borderId="19" xfId="62" applyFill="1" applyBorder="1"/>
    <xf numFmtId="0" fontId="16" fillId="0" borderId="0" xfId="62" applyFont="1" applyBorder="1"/>
    <xf numFmtId="0" fontId="59" fillId="0" borderId="0" xfId="62" applyFont="1" applyBorder="1" applyAlignment="1"/>
    <xf numFmtId="0" fontId="5" fillId="25" borderId="19" xfId="62" applyFill="1" applyBorder="1" applyAlignment="1"/>
    <xf numFmtId="0" fontId="27" fillId="25" borderId="0" xfId="62" applyFont="1" applyFill="1" applyBorder="1"/>
    <xf numFmtId="0" fontId="14" fillId="25" borderId="18" xfId="63" applyFont="1" applyFill="1" applyBorder="1" applyAlignment="1">
      <alignment horizontal="left"/>
    </xf>
    <xf numFmtId="0" fontId="9" fillId="25" borderId="21" xfId="63" applyFont="1" applyFill="1" applyBorder="1"/>
    <xf numFmtId="0" fontId="9" fillId="25" borderId="19" xfId="63" applyFont="1" applyFill="1" applyBorder="1"/>
    <xf numFmtId="0" fontId="5" fillId="25" borderId="18" xfId="62" applyFill="1" applyBorder="1" applyAlignment="1">
      <alignment horizontal="left"/>
    </xf>
    <xf numFmtId="0" fontId="12" fillId="25" borderId="23" xfId="62" applyFont="1" applyFill="1" applyBorder="1" applyAlignment="1">
      <alignment horizontal="left"/>
    </xf>
    <xf numFmtId="0" fontId="5" fillId="25" borderId="20" xfId="62" applyFill="1" applyBorder="1"/>
    <xf numFmtId="0" fontId="5" fillId="25" borderId="20" xfId="62" applyFill="1" applyBorder="1" applyAlignment="1">
      <alignment vertical="center"/>
    </xf>
    <xf numFmtId="49" fontId="5" fillId="25" borderId="20" xfId="62" applyNumberFormat="1" applyFill="1" applyBorder="1" applyAlignment="1">
      <alignment vertical="center"/>
    </xf>
    <xf numFmtId="0" fontId="16" fillId="25" borderId="20" xfId="62" applyFont="1" applyFill="1" applyBorder="1"/>
    <xf numFmtId="0" fontId="17" fillId="31" borderId="20" xfId="62" applyFont="1" applyFill="1" applyBorder="1" applyAlignment="1">
      <alignment horizontal="center" vertical="center"/>
    </xf>
    <xf numFmtId="0" fontId="73" fillId="24" borderId="0" xfId="40" applyFont="1" applyFill="1" applyBorder="1" applyAlignment="1">
      <alignment horizontal="left" indent="1"/>
    </xf>
    <xf numFmtId="0" fontId="75" fillId="25" borderId="0" xfId="62" applyFont="1" applyFill="1" applyBorder="1"/>
    <xf numFmtId="3" fontId="85" fillId="25" borderId="0" xfId="62" applyNumberFormat="1" applyFont="1" applyFill="1" applyBorder="1" applyAlignment="1">
      <alignment horizontal="right"/>
    </xf>
    <xf numFmtId="167" fontId="76" fillId="25" borderId="0" xfId="62" applyNumberFormat="1" applyFont="1" applyFill="1" applyBorder="1" applyAlignment="1">
      <alignment horizontal="center"/>
    </xf>
    <xf numFmtId="167" fontId="76" fillId="25" borderId="0" xfId="62" applyNumberFormat="1" applyFont="1" applyFill="1" applyBorder="1" applyAlignment="1">
      <alignment horizontal="right" indent="2"/>
    </xf>
    <xf numFmtId="167" fontId="73" fillId="24" borderId="0" xfId="40" applyNumberFormat="1" applyFont="1" applyFill="1" applyBorder="1" applyAlignment="1">
      <alignment horizontal="center" wrapText="1"/>
    </xf>
    <xf numFmtId="0" fontId="76" fillId="25" borderId="0" xfId="62" applyFont="1" applyFill="1" applyBorder="1"/>
    <xf numFmtId="165" fontId="73" fillId="24" borderId="0" xfId="58" applyNumberFormat="1" applyFont="1" applyFill="1" applyBorder="1" applyAlignment="1">
      <alignment horizontal="center" wrapText="1"/>
    </xf>
    <xf numFmtId="167" fontId="76" fillId="24" borderId="0" xfId="40" applyNumberFormat="1" applyFont="1" applyFill="1" applyBorder="1" applyAlignment="1">
      <alignment horizontal="center" wrapText="1"/>
    </xf>
    <xf numFmtId="0" fontId="44" fillId="26" borderId="31" xfId="62" applyFont="1" applyFill="1" applyBorder="1" applyAlignment="1">
      <alignment vertical="center"/>
    </xf>
    <xf numFmtId="0" fontId="5" fillId="26" borderId="32" xfId="62" applyFont="1" applyFill="1" applyBorder="1" applyAlignment="1">
      <alignment vertical="center"/>
    </xf>
    <xf numFmtId="0" fontId="5" fillId="26" borderId="33" xfId="62" applyFont="1" applyFill="1" applyBorder="1" applyAlignment="1">
      <alignment vertical="center"/>
    </xf>
    <xf numFmtId="0" fontId="44" fillId="26" borderId="32" xfId="62" applyFont="1" applyFill="1" applyBorder="1" applyAlignment="1">
      <alignment vertical="center"/>
    </xf>
    <xf numFmtId="0" fontId="44" fillId="26" borderId="33" xfId="62" applyFont="1" applyFill="1" applyBorder="1" applyAlignment="1">
      <alignment vertical="center"/>
    </xf>
    <xf numFmtId="0" fontId="17" fillId="31" borderId="19" xfId="62" applyFont="1" applyFill="1" applyBorder="1" applyAlignment="1">
      <alignment horizontal="center" vertical="center"/>
    </xf>
    <xf numFmtId="0" fontId="0" fillId="0" borderId="18" xfId="0" applyBorder="1"/>
    <xf numFmtId="0" fontId="5" fillId="32" borderId="0" xfId="62" applyFill="1"/>
    <xf numFmtId="0" fontId="12" fillId="32" borderId="0" xfId="62" applyFont="1" applyFill="1" applyBorder="1" applyAlignment="1"/>
    <xf numFmtId="0" fontId="13" fillId="32" borderId="0" xfId="62" applyFont="1" applyFill="1" applyBorder="1" applyAlignment="1">
      <alignment horizontal="justify" vertical="top" wrapText="1"/>
    </xf>
    <xf numFmtId="0" fontId="5" fillId="32" borderId="0" xfId="62" applyFill="1" applyBorder="1"/>
    <xf numFmtId="0" fontId="92" fillId="32" borderId="0" xfId="62" applyFont="1" applyFill="1" applyBorder="1" applyAlignment="1">
      <alignment horizontal="right"/>
    </xf>
    <xf numFmtId="0" fontId="13" fillId="33" borderId="0" xfId="62" applyFont="1" applyFill="1" applyBorder="1" applyAlignment="1">
      <alignment horizontal="justify" vertical="top" wrapText="1"/>
    </xf>
    <xf numFmtId="0" fontId="5" fillId="33" borderId="0" xfId="62" applyFill="1" applyBorder="1"/>
    <xf numFmtId="0" fontId="19" fillId="33" borderId="0" xfId="62" applyFont="1" applyFill="1" applyBorder="1" applyAlignment="1">
      <alignment horizontal="right"/>
    </xf>
    <xf numFmtId="0" fontId="5" fillId="0" borderId="0" xfId="62" applyAlignment="1">
      <alignment horizontal="right"/>
    </xf>
    <xf numFmtId="0" fontId="5" fillId="33" borderId="0" xfId="62" applyFill="1"/>
    <xf numFmtId="0" fontId="23" fillId="33" borderId="0" xfId="62" applyFont="1" applyFill="1" applyBorder="1" applyAlignment="1">
      <alignment horizontal="center" vertical="center"/>
    </xf>
    <xf numFmtId="0" fontId="6" fillId="33" borderId="0" xfId="62" applyFont="1" applyFill="1" applyBorder="1"/>
    <xf numFmtId="164" fontId="21" fillId="33" borderId="0" xfId="62" applyNumberFormat="1" applyFont="1" applyFill="1" applyBorder="1" applyAlignment="1">
      <alignment horizontal="center"/>
    </xf>
    <xf numFmtId="164" fontId="15" fillId="33" borderId="0" xfId="40" applyNumberFormat="1" applyFont="1" applyFill="1" applyBorder="1" applyAlignment="1">
      <alignment horizontal="center" wrapText="1"/>
    </xf>
    <xf numFmtId="164" fontId="15" fillId="34" borderId="0" xfId="40" applyNumberFormat="1" applyFont="1" applyFill="1" applyBorder="1" applyAlignment="1">
      <alignment horizontal="center" wrapText="1"/>
    </xf>
    <xf numFmtId="0" fontId="15" fillId="33" borderId="0" xfId="62" applyFont="1" applyFill="1" applyBorder="1"/>
    <xf numFmtId="0" fontId="14" fillId="33" borderId="0" xfId="62" applyFont="1" applyFill="1" applyBorder="1" applyAlignment="1">
      <alignment horizontal="center"/>
    </xf>
    <xf numFmtId="0" fontId="5" fillId="33" borderId="0" xfId="62" applyFill="1" applyAlignment="1">
      <alignment horizontal="center" vertical="center"/>
    </xf>
    <xf numFmtId="0" fontId="13" fillId="35" borderId="0" xfId="62" applyFont="1" applyFill="1" applyBorder="1" applyAlignment="1">
      <alignment horizontal="justify" vertical="top" wrapText="1"/>
    </xf>
    <xf numFmtId="0" fontId="13" fillId="36" borderId="0" xfId="62" applyFont="1" applyFill="1" applyBorder="1" applyAlignment="1">
      <alignment horizontal="justify" vertical="top" wrapText="1"/>
    </xf>
    <xf numFmtId="0" fontId="15" fillId="36" borderId="0" xfId="62" applyFont="1" applyFill="1" applyBorder="1"/>
    <xf numFmtId="0" fontId="13" fillId="36" borderId="0" xfId="62" applyFont="1" applyFill="1" applyBorder="1"/>
    <xf numFmtId="0" fontId="5" fillId="36" borderId="0" xfId="62" applyFill="1"/>
    <xf numFmtId="0" fontId="5" fillId="36" borderId="0" xfId="62" applyFill="1" applyBorder="1"/>
    <xf numFmtId="0" fontId="5" fillId="36" borderId="0" xfId="62" applyFill="1" applyAlignment="1">
      <alignment vertical="center"/>
    </xf>
    <xf numFmtId="164" fontId="15" fillId="36" borderId="0" xfId="40" applyNumberFormat="1" applyFont="1" applyFill="1" applyBorder="1" applyAlignment="1">
      <alignment horizontal="center" wrapText="1"/>
    </xf>
    <xf numFmtId="164" fontId="14" fillId="36" borderId="0" xfId="40" applyNumberFormat="1" applyFont="1" applyFill="1" applyBorder="1" applyAlignment="1">
      <alignment horizontal="left" wrapText="1"/>
    </xf>
    <xf numFmtId="0" fontId="15" fillId="36" borderId="0" xfId="62" applyFont="1" applyFill="1" applyBorder="1" applyAlignment="1">
      <alignment vertical="center"/>
    </xf>
    <xf numFmtId="164" fontId="31" fillId="36" borderId="0" xfId="40" applyNumberFormat="1" applyFont="1" applyFill="1" applyBorder="1" applyAlignment="1">
      <alignment horizontal="left" vertical="center" wrapText="1"/>
    </xf>
    <xf numFmtId="0" fontId="16" fillId="36" borderId="0" xfId="62" applyFont="1" applyFill="1" applyBorder="1"/>
    <xf numFmtId="0" fontId="15" fillId="36" borderId="0" xfId="62" applyFont="1" applyFill="1" applyBorder="1" applyAlignment="1">
      <alignment vertical="center" wrapText="1"/>
    </xf>
    <xf numFmtId="0" fontId="31" fillId="36" borderId="0" xfId="62" applyFont="1" applyFill="1" applyBorder="1" applyAlignment="1">
      <alignment vertical="center"/>
    </xf>
    <xf numFmtId="0" fontId="5" fillId="36" borderId="38" xfId="62" applyFill="1" applyBorder="1"/>
    <xf numFmtId="0" fontId="15" fillId="36" borderId="38" xfId="62" applyFont="1" applyFill="1" applyBorder="1"/>
    <xf numFmtId="0" fontId="15" fillId="36" borderId="0" xfId="62" applyFont="1" applyFill="1" applyBorder="1" applyAlignment="1">
      <alignment horizontal="justify" vertical="top"/>
    </xf>
    <xf numFmtId="0" fontId="6" fillId="36" borderId="0" xfId="62" applyFont="1" applyFill="1" applyBorder="1"/>
    <xf numFmtId="164" fontId="21" fillId="36" borderId="0" xfId="62" applyNumberFormat="1" applyFont="1" applyFill="1" applyBorder="1" applyAlignment="1">
      <alignment horizontal="center"/>
    </xf>
    <xf numFmtId="0" fontId="13" fillId="36" borderId="38" xfId="62" applyFont="1" applyFill="1" applyBorder="1" applyAlignment="1">
      <alignment horizontal="justify" vertical="top" wrapText="1"/>
    </xf>
    <xf numFmtId="0" fontId="13" fillId="36" borderId="0" xfId="62" applyFont="1" applyFill="1" applyBorder="1" applyAlignment="1">
      <alignment horizontal="justify" vertical="center" wrapText="1"/>
    </xf>
    <xf numFmtId="0" fontId="27" fillId="36" borderId="38" xfId="62" applyFont="1" applyFill="1" applyBorder="1"/>
    <xf numFmtId="0" fontId="93" fillId="38" borderId="0" xfId="62" applyFont="1" applyFill="1" applyBorder="1" applyAlignment="1">
      <alignment horizontal="center" vertical="center"/>
    </xf>
    <xf numFmtId="0" fontId="5" fillId="36" borderId="39" xfId="62" applyFill="1" applyBorder="1"/>
    <xf numFmtId="0" fontId="5" fillId="31" borderId="30" xfId="62" applyFill="1" applyBorder="1"/>
    <xf numFmtId="0" fontId="5" fillId="30" borderId="14" xfId="62" applyFill="1" applyBorder="1"/>
    <xf numFmtId="0" fontId="5" fillId="36" borderId="40" xfId="62" applyFill="1" applyBorder="1"/>
    <xf numFmtId="0" fontId="5" fillId="36" borderId="14" xfId="62" applyFill="1" applyBorder="1"/>
    <xf numFmtId="0" fontId="0" fillId="0" borderId="41" xfId="0" applyFill="1" applyBorder="1"/>
    <xf numFmtId="164" fontId="20" fillId="24" borderId="43" xfId="40" applyNumberFormat="1" applyFont="1" applyFill="1" applyBorder="1" applyAlignment="1">
      <alignment horizontal="left" wrapText="1"/>
    </xf>
    <xf numFmtId="164" fontId="20" fillId="24" borderId="18" xfId="40" applyNumberFormat="1" applyFont="1" applyFill="1" applyBorder="1" applyAlignment="1">
      <alignment horizontal="left" wrapText="1"/>
    </xf>
    <xf numFmtId="164" fontId="15" fillId="24" borderId="18" xfId="40" applyNumberFormat="1" applyFont="1" applyFill="1" applyBorder="1" applyAlignment="1">
      <alignment horizontal="center" wrapText="1"/>
    </xf>
    <xf numFmtId="0" fontId="15" fillId="25" borderId="22" xfId="0" applyFont="1" applyFill="1" applyBorder="1"/>
    <xf numFmtId="0" fontId="15" fillId="25" borderId="21" xfId="0" applyFont="1" applyFill="1" applyBorder="1"/>
    <xf numFmtId="0" fontId="15" fillId="25" borderId="19" xfId="0" applyFont="1" applyFill="1" applyBorder="1"/>
    <xf numFmtId="164" fontId="15" fillId="24" borderId="19" xfId="40" applyNumberFormat="1" applyFont="1" applyFill="1" applyBorder="1" applyAlignment="1">
      <alignment horizontal="center" wrapText="1"/>
    </xf>
    <xf numFmtId="164" fontId="15" fillId="24" borderId="41" xfId="40" applyNumberFormat="1" applyFont="1" applyFill="1" applyBorder="1" applyAlignment="1">
      <alignment horizontal="center" readingOrder="1"/>
    </xf>
    <xf numFmtId="0" fontId="15" fillId="25" borderId="18" xfId="0" applyFont="1" applyFill="1" applyBorder="1" applyAlignment="1">
      <alignment readingOrder="1"/>
    </xf>
    <xf numFmtId="164" fontId="15" fillId="24" borderId="18" xfId="40" applyNumberFormat="1" applyFont="1" applyFill="1" applyBorder="1" applyAlignment="1">
      <alignment horizontal="center" readingOrder="1"/>
    </xf>
    <xf numFmtId="0" fontId="14" fillId="24" borderId="42" xfId="40" applyFont="1" applyFill="1" applyBorder="1" applyAlignment="1">
      <alignment horizontal="right" readingOrder="1"/>
    </xf>
    <xf numFmtId="0" fontId="15" fillId="25" borderId="23" xfId="0" applyFont="1" applyFill="1" applyBorder="1" applyAlignment="1">
      <alignment readingOrder="1"/>
    </xf>
    <xf numFmtId="0" fontId="20" fillId="25" borderId="20" xfId="0" applyFont="1" applyFill="1" applyBorder="1" applyAlignment="1">
      <alignment horizontal="left" indent="1" readingOrder="1"/>
    </xf>
    <xf numFmtId="164" fontId="15" fillId="24" borderId="23" xfId="40" applyNumberFormat="1" applyFont="1" applyFill="1" applyBorder="1" applyAlignment="1">
      <alignment horizontal="center" readingOrder="1"/>
    </xf>
    <xf numFmtId="164" fontId="15" fillId="24" borderId="22" xfId="40" applyNumberFormat="1" applyFont="1" applyFill="1" applyBorder="1" applyAlignment="1">
      <alignment horizontal="center" readingOrder="1"/>
    </xf>
    <xf numFmtId="164" fontId="15" fillId="24" borderId="20" xfId="40" applyNumberFormat="1" applyFont="1" applyFill="1" applyBorder="1" applyAlignment="1">
      <alignment horizontal="center" readingOrder="1"/>
    </xf>
    <xf numFmtId="0" fontId="0" fillId="0" borderId="0" xfId="0" applyBorder="1" applyAlignment="1">
      <alignment readingOrder="2"/>
    </xf>
    <xf numFmtId="0" fontId="12"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6" fillId="25" borderId="19" xfId="0" applyFont="1" applyFill="1" applyBorder="1" applyAlignment="1">
      <alignment readingOrder="1"/>
    </xf>
    <xf numFmtId="0" fontId="12" fillId="25" borderId="0" xfId="0" applyFont="1" applyFill="1" applyBorder="1" applyAlignment="1">
      <alignment horizontal="left" readingOrder="1"/>
    </xf>
    <xf numFmtId="0" fontId="0" fillId="36" borderId="0" xfId="0" applyFill="1"/>
    <xf numFmtId="0" fontId="0" fillId="36" borderId="0" xfId="0" applyFill="1" applyBorder="1"/>
    <xf numFmtId="0" fontId="15" fillId="36" borderId="0" xfId="0" applyFont="1" applyFill="1" applyBorder="1"/>
    <xf numFmtId="0" fontId="14" fillId="37" borderId="0" xfId="40" applyFont="1" applyFill="1" applyBorder="1"/>
    <xf numFmtId="0" fontId="33" fillId="25" borderId="20" xfId="0" applyFont="1" applyFill="1" applyBorder="1" applyAlignment="1">
      <alignment vertical="center"/>
    </xf>
    <xf numFmtId="3" fontId="15" fillId="25" borderId="0" xfId="59" applyNumberFormat="1" applyFont="1" applyFill="1" applyBorder="1" applyAlignment="1">
      <alignment horizontal="right"/>
    </xf>
    <xf numFmtId="167" fontId="15" fillId="25" borderId="0" xfId="59" applyNumberFormat="1" applyFont="1" applyFill="1" applyBorder="1" applyAlignment="1">
      <alignment horizontal="right"/>
    </xf>
    <xf numFmtId="0" fontId="33" fillId="25" borderId="20" xfId="0" applyFont="1" applyFill="1" applyBorder="1"/>
    <xf numFmtId="3" fontId="15"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8" fillId="25" borderId="19" xfId="51" applyNumberFormat="1" applyFont="1" applyFill="1" applyBorder="1"/>
    <xf numFmtId="0" fontId="13" fillId="26" borderId="19" xfId="51" applyFont="1" applyFill="1" applyBorder="1"/>
    <xf numFmtId="0" fontId="8" fillId="26" borderId="19" xfId="51" applyFont="1" applyFill="1" applyBorder="1"/>
    <xf numFmtId="0" fontId="31" fillId="26" borderId="19" xfId="51" applyFont="1" applyFill="1" applyBorder="1"/>
    <xf numFmtId="0" fontId="46" fillId="26" borderId="19" xfId="51" applyFont="1" applyFill="1" applyBorder="1" applyAlignment="1">
      <alignment horizontal="center"/>
    </xf>
    <xf numFmtId="0" fontId="5" fillId="26" borderId="0" xfId="51" applyFont="1" applyFill="1" applyBorder="1"/>
    <xf numFmtId="0" fontId="44" fillId="26" borderId="0" xfId="51" applyFont="1" applyFill="1" applyBorder="1"/>
    <xf numFmtId="0" fontId="9" fillId="26" borderId="19" xfId="51" applyFont="1" applyFill="1" applyBorder="1"/>
    <xf numFmtId="0" fontId="67" fillId="26" borderId="0" xfId="51" applyFont="1" applyFill="1" applyBorder="1"/>
    <xf numFmtId="0" fontId="68" fillId="26" borderId="19" xfId="51" applyFont="1" applyFill="1" applyBorder="1"/>
    <xf numFmtId="0" fontId="62" fillId="26" borderId="19" xfId="51" applyFont="1" applyFill="1" applyBorder="1"/>
    <xf numFmtId="0" fontId="12" fillId="25" borderId="19" xfId="51" applyFont="1" applyFill="1" applyBorder="1"/>
    <xf numFmtId="0" fontId="8" fillId="25" borderId="19" xfId="51" applyFont="1" applyFill="1" applyBorder="1"/>
    <xf numFmtId="0" fontId="62" fillId="25" borderId="19" xfId="51" applyFont="1" applyFill="1" applyBorder="1"/>
    <xf numFmtId="0" fontId="73" fillId="24" borderId="0" xfId="40" applyFont="1" applyFill="1" applyBorder="1" applyAlignment="1">
      <alignment vertical="center"/>
    </xf>
    <xf numFmtId="165" fontId="73" fillId="27" borderId="0" xfId="40" applyNumberFormat="1" applyFont="1" applyFill="1" applyBorder="1" applyAlignment="1">
      <alignment horizontal="right"/>
    </xf>
    <xf numFmtId="0" fontId="33" fillId="25" borderId="19" xfId="0" applyFont="1" applyFill="1" applyBorder="1" applyAlignment="1">
      <alignment vertical="center"/>
    </xf>
    <xf numFmtId="0" fontId="33" fillId="25" borderId="19" xfId="0" applyFont="1" applyFill="1" applyBorder="1"/>
    <xf numFmtId="0" fontId="30" fillId="25" borderId="19" xfId="0" applyFont="1" applyFill="1" applyBorder="1"/>
    <xf numFmtId="0" fontId="30" fillId="25" borderId="20" xfId="0" applyFont="1" applyFill="1" applyBorder="1"/>
    <xf numFmtId="0" fontId="32" fillId="27" borderId="0" xfId="40" applyFont="1" applyFill="1" applyBorder="1" applyAlignment="1">
      <alignment horizontal="left" vertical="top" wrapText="1"/>
    </xf>
    <xf numFmtId="0" fontId="12" fillId="26" borderId="41" xfId="0" applyFont="1" applyFill="1" applyBorder="1" applyAlignment="1">
      <alignment horizontal="center" vertical="center"/>
    </xf>
    <xf numFmtId="0" fontId="12" fillId="26" borderId="41" xfId="0" applyFont="1" applyFill="1" applyBorder="1" applyAlignment="1">
      <alignment horizontal="center" vertical="center" readingOrder="1"/>
    </xf>
    <xf numFmtId="0" fontId="19" fillId="26" borderId="41" xfId="0" applyFont="1" applyFill="1" applyBorder="1" applyAlignment="1">
      <alignment horizontal="center" vertical="center"/>
    </xf>
    <xf numFmtId="164" fontId="15" fillId="38" borderId="39" xfId="40" applyNumberFormat="1" applyFont="1" applyFill="1" applyBorder="1" applyAlignment="1">
      <alignment horizontal="center" wrapText="1"/>
    </xf>
    <xf numFmtId="0" fontId="15" fillId="36" borderId="0" xfId="62" applyFont="1" applyFill="1" applyBorder="1" applyAlignment="1">
      <alignment horizontal="left" vertical="center"/>
    </xf>
    <xf numFmtId="0" fontId="13" fillId="36" borderId="0" xfId="62" applyFont="1" applyFill="1" applyBorder="1" applyAlignment="1">
      <alignment horizontal="left" vertical="center"/>
    </xf>
    <xf numFmtId="0" fontId="14" fillId="25" borderId="0" xfId="0" applyFont="1" applyFill="1" applyBorder="1" applyAlignment="1">
      <alignment horizontal="center"/>
    </xf>
    <xf numFmtId="0" fontId="14" fillId="39" borderId="0" xfId="40" applyFont="1" applyFill="1" applyBorder="1"/>
    <xf numFmtId="0" fontId="14" fillId="41" borderId="0" xfId="40" applyFont="1" applyFill="1" applyBorder="1"/>
    <xf numFmtId="0" fontId="14" fillId="31" borderId="0" xfId="0" applyFont="1" applyFill="1" applyBorder="1"/>
    <xf numFmtId="0" fontId="0" fillId="35" borderId="0" xfId="0" applyFill="1" applyBorder="1"/>
    <xf numFmtId="0" fontId="14" fillId="40" borderId="0" xfId="40" applyFont="1" applyFill="1" applyBorder="1"/>
    <xf numFmtId="0" fontId="15" fillId="35" borderId="0" xfId="0" applyFont="1" applyFill="1" applyBorder="1"/>
    <xf numFmtId="0" fontId="31" fillId="35" borderId="0" xfId="0" applyFont="1" applyFill="1" applyBorder="1"/>
    <xf numFmtId="0" fontId="14" fillId="35" borderId="0" xfId="0" applyFont="1" applyFill="1" applyBorder="1"/>
    <xf numFmtId="0" fontId="0" fillId="35" borderId="18" xfId="0" applyFill="1" applyBorder="1"/>
    <xf numFmtId="0" fontId="14" fillId="35" borderId="18" xfId="0" applyFont="1" applyFill="1" applyBorder="1"/>
    <xf numFmtId="0" fontId="15" fillId="35" borderId="18" xfId="0" applyFont="1" applyFill="1" applyBorder="1"/>
    <xf numFmtId="0" fontId="97" fillId="40" borderId="0" xfId="40" applyFont="1" applyFill="1" applyBorder="1"/>
    <xf numFmtId="0" fontId="5" fillId="29" borderId="47" xfId="62" applyFill="1" applyBorder="1"/>
    <xf numFmtId="3" fontId="73" fillId="25" borderId="0" xfId="59" applyNumberFormat="1" applyFont="1" applyFill="1" applyBorder="1" applyAlignment="1">
      <alignment horizontal="right"/>
    </xf>
    <xf numFmtId="0" fontId="0" fillId="26" borderId="0" xfId="51" applyFont="1" applyFill="1" applyBorder="1" applyAlignment="1">
      <alignment vertical="center"/>
    </xf>
    <xf numFmtId="0" fontId="16" fillId="26" borderId="0" xfId="51" applyFont="1" applyFill="1" applyBorder="1"/>
    <xf numFmtId="0" fontId="27" fillId="26" borderId="0" xfId="51" applyFont="1" applyFill="1" applyBorder="1"/>
    <xf numFmtId="0" fontId="46" fillId="26" borderId="0" xfId="51" applyFont="1" applyFill="1" applyBorder="1" applyAlignment="1">
      <alignment horizontal="center"/>
    </xf>
    <xf numFmtId="0" fontId="99" fillId="27" borderId="0" xfId="61" applyFont="1" applyFill="1" applyBorder="1" applyAlignment="1">
      <alignment horizontal="left" indent="1"/>
    </xf>
    <xf numFmtId="0" fontId="59" fillId="26" borderId="0" xfId="51" applyFont="1" applyFill="1" applyBorder="1"/>
    <xf numFmtId="0" fontId="100" fillId="26" borderId="0" xfId="51" applyFont="1" applyFill="1" applyBorder="1"/>
    <xf numFmtId="0" fontId="12" fillId="26" borderId="0" xfId="51" applyFont="1" applyFill="1" applyBorder="1"/>
    <xf numFmtId="0" fontId="97" fillId="27" borderId="0" xfId="61" applyFont="1" applyFill="1" applyBorder="1" applyAlignment="1">
      <alignment horizontal="left" indent="1"/>
    </xf>
    <xf numFmtId="0" fontId="78" fillId="26" borderId="15" xfId="62" applyFont="1" applyFill="1" applyBorder="1" applyAlignment="1">
      <alignment vertical="center"/>
    </xf>
    <xf numFmtId="3" fontId="73" fillId="24" borderId="0" xfId="40" applyNumberFormat="1" applyFont="1" applyFill="1" applyBorder="1" applyAlignment="1">
      <alignment horizontal="right" wrapText="1"/>
    </xf>
    <xf numFmtId="3" fontId="73" fillId="24" borderId="0" xfId="40" applyNumberFormat="1" applyFont="1" applyFill="1" applyBorder="1" applyAlignment="1">
      <alignment horizontal="right" vertical="center" wrapText="1"/>
    </xf>
    <xf numFmtId="0" fontId="44" fillId="26" borderId="33" xfId="63" applyFont="1" applyFill="1" applyBorder="1" applyAlignment="1">
      <alignment horizontal="left" vertical="center"/>
    </xf>
    <xf numFmtId="0" fontId="78" fillId="26" borderId="15" xfId="0" applyFont="1" applyFill="1" applyBorder="1" applyAlignment="1">
      <alignment vertical="center"/>
    </xf>
    <xf numFmtId="0" fontId="16" fillId="26" borderId="16" xfId="62" applyFont="1" applyFill="1" applyBorder="1" applyAlignment="1">
      <alignment vertical="center"/>
    </xf>
    <xf numFmtId="0" fontId="7" fillId="26" borderId="16" xfId="62" applyFont="1" applyFill="1" applyBorder="1" applyAlignment="1">
      <alignment vertical="center"/>
    </xf>
    <xf numFmtId="0" fontId="7" fillId="26" borderId="17" xfId="62" applyFont="1" applyFill="1" applyBorder="1" applyAlignment="1">
      <alignment vertical="center"/>
    </xf>
    <xf numFmtId="0" fontId="17" fillId="30" borderId="50" xfId="62" applyFont="1" applyFill="1" applyBorder="1" applyAlignment="1">
      <alignment horizontal="center" vertical="center"/>
    </xf>
    <xf numFmtId="0" fontId="12" fillId="25" borderId="0" xfId="62" applyFont="1" applyFill="1" applyBorder="1" applyAlignment="1">
      <alignment horizontal="left"/>
    </xf>
    <xf numFmtId="164" fontId="86" fillId="25" borderId="0" xfId="40" applyNumberFormat="1" applyFont="1" applyFill="1" applyBorder="1" applyAlignment="1">
      <alignment horizontal="right" wrapText="1"/>
    </xf>
    <xf numFmtId="164" fontId="86" fillId="26" borderId="0" xfId="40" applyNumberFormat="1" applyFont="1" applyFill="1" applyBorder="1" applyAlignment="1">
      <alignment horizontal="right" wrapText="1"/>
    </xf>
    <xf numFmtId="0" fontId="17" fillId="31" borderId="19" xfId="63" applyFont="1" applyFill="1" applyBorder="1" applyAlignment="1">
      <alignment horizontal="center" vertical="center"/>
    </xf>
    <xf numFmtId="0" fontId="14" fillId="25" borderId="0" xfId="62" applyFont="1" applyFill="1" applyBorder="1" applyAlignment="1">
      <alignment horizontal="center"/>
    </xf>
    <xf numFmtId="0" fontId="5" fillId="25" borderId="0" xfId="70" applyFill="1"/>
    <xf numFmtId="0" fontId="5" fillId="25" borderId="18" xfId="70" applyFill="1" applyBorder="1" applyAlignment="1">
      <alignment horizontal="left"/>
    </xf>
    <xf numFmtId="0" fontId="6" fillId="25" borderId="18" xfId="70" applyFont="1" applyFill="1" applyBorder="1"/>
    <xf numFmtId="0" fontId="6" fillId="0" borderId="18" xfId="70" applyFont="1" applyBorder="1"/>
    <xf numFmtId="0" fontId="5" fillId="25" borderId="18" xfId="70" applyFill="1" applyBorder="1"/>
    <xf numFmtId="0" fontId="5" fillId="0" borderId="0" xfId="70"/>
    <xf numFmtId="0" fontId="11" fillId="25" borderId="0" xfId="70" applyFont="1" applyFill="1" applyBorder="1" applyAlignment="1">
      <alignment horizontal="left"/>
    </xf>
    <xf numFmtId="0" fontId="6" fillId="25" borderId="0" xfId="70" applyFont="1" applyFill="1" applyBorder="1"/>
    <xf numFmtId="0" fontId="15" fillId="25" borderId="0" xfId="70" applyFont="1" applyFill="1" applyBorder="1"/>
    <xf numFmtId="0" fontId="5" fillId="25" borderId="21" xfId="70" applyFill="1" applyBorder="1"/>
    <xf numFmtId="0" fontId="5" fillId="25" borderId="0" xfId="70" applyFill="1" applyBorder="1"/>
    <xf numFmtId="0" fontId="8" fillId="25" borderId="19" xfId="70" applyFont="1" applyFill="1" applyBorder="1"/>
    <xf numFmtId="0" fontId="5" fillId="25" borderId="0" xfId="70" applyFill="1" applyAlignment="1">
      <alignment vertical="center"/>
    </xf>
    <xf numFmtId="0" fontId="5" fillId="25" borderId="0" xfId="70" applyFill="1" applyBorder="1" applyAlignment="1">
      <alignment vertical="center"/>
    </xf>
    <xf numFmtId="0" fontId="5" fillId="0" borderId="0" xfId="70" applyAlignment="1">
      <alignment vertical="center"/>
    </xf>
    <xf numFmtId="0" fontId="13" fillId="25" borderId="0" xfId="70" applyFont="1" applyFill="1" applyBorder="1"/>
    <xf numFmtId="0" fontId="6" fillId="0" borderId="0" xfId="70" applyFont="1"/>
    <xf numFmtId="0" fontId="14" fillId="25" borderId="0" xfId="70" applyFont="1" applyFill="1" applyBorder="1" applyAlignment="1"/>
    <xf numFmtId="0" fontId="14" fillId="25" borderId="0" xfId="70" applyFont="1" applyFill="1" applyBorder="1" applyAlignment="1">
      <alignment horizontal="center"/>
    </xf>
    <xf numFmtId="0" fontId="13" fillId="25" borderId="0" xfId="70" applyFont="1" applyFill="1" applyBorder="1" applyAlignment="1">
      <alignment vertical="center"/>
    </xf>
    <xf numFmtId="0" fontId="33" fillId="25" borderId="0" xfId="70" applyFont="1" applyFill="1"/>
    <xf numFmtId="0" fontId="33" fillId="25" borderId="0" xfId="70" applyFont="1" applyFill="1" applyBorder="1"/>
    <xf numFmtId="3" fontId="36" fillId="25" borderId="0" xfId="70" applyNumberFormat="1" applyFont="1" applyFill="1" applyBorder="1" applyAlignment="1">
      <alignment horizontal="right"/>
    </xf>
    <xf numFmtId="0" fontId="33" fillId="0" borderId="0" xfId="70" applyFont="1"/>
    <xf numFmtId="0" fontId="14" fillId="25" borderId="0" xfId="70" applyFont="1" applyFill="1" applyBorder="1"/>
    <xf numFmtId="0" fontId="15" fillId="25" borderId="0" xfId="70" applyFont="1" applyFill="1" applyBorder="1" applyAlignment="1">
      <alignment horizontal="left" indent="2"/>
    </xf>
    <xf numFmtId="3" fontId="15" fillId="26" borderId="0" xfId="70" applyNumberFormat="1" applyFont="1" applyFill="1"/>
    <xf numFmtId="0" fontId="15" fillId="25" borderId="0" xfId="70" applyFont="1" applyFill="1" applyBorder="1" applyAlignment="1">
      <alignment horizontal="right"/>
    </xf>
    <xf numFmtId="0" fontId="35" fillId="25" borderId="19" xfId="70" applyFont="1" applyFill="1" applyBorder="1"/>
    <xf numFmtId="0" fontId="15" fillId="26" borderId="0" xfId="70" applyFont="1" applyFill="1" applyBorder="1"/>
    <xf numFmtId="0" fontId="5" fillId="0" borderId="0" xfId="70" applyFill="1"/>
    <xf numFmtId="0" fontId="5" fillId="25" borderId="0" xfId="70" applyFill="1" applyAlignment="1">
      <alignment vertical="top"/>
    </xf>
    <xf numFmtId="0" fontId="5" fillId="25" borderId="0" xfId="70" applyFill="1" applyBorder="1" applyAlignment="1">
      <alignment vertical="top"/>
    </xf>
    <xf numFmtId="0" fontId="8" fillId="25" borderId="19" xfId="70" applyFont="1" applyFill="1" applyBorder="1" applyAlignment="1">
      <alignment vertical="top"/>
    </xf>
    <xf numFmtId="0" fontId="47" fillId="25" borderId="0" xfId="70" applyFont="1" applyFill="1" applyBorder="1" applyAlignment="1">
      <alignment vertical="top" wrapText="1"/>
    </xf>
    <xf numFmtId="0" fontId="5" fillId="0" borderId="0" xfId="70" applyAlignment="1">
      <alignment vertical="top"/>
    </xf>
    <xf numFmtId="0" fontId="47" fillId="25" borderId="0" xfId="70" applyFont="1" applyFill="1" applyBorder="1" applyAlignment="1">
      <alignment wrapText="1"/>
    </xf>
    <xf numFmtId="0" fontId="14" fillId="25" borderId="0" xfId="70" applyFont="1" applyFill="1" applyBorder="1" applyAlignment="1">
      <alignment horizontal="right"/>
    </xf>
    <xf numFmtId="0" fontId="5" fillId="25" borderId="0" xfId="70" applyFill="1" applyAlignment="1"/>
    <xf numFmtId="0" fontId="5" fillId="25" borderId="0" xfId="70" applyFill="1" applyBorder="1" applyAlignment="1"/>
    <xf numFmtId="3" fontId="73" fillId="26" borderId="0" xfId="70" applyNumberFormat="1" applyFont="1" applyFill="1" applyBorder="1" applyAlignment="1">
      <alignment horizontal="right"/>
    </xf>
    <xf numFmtId="0" fontId="8" fillId="25" borderId="19" xfId="70" applyFont="1" applyFill="1" applyBorder="1" applyAlignment="1"/>
    <xf numFmtId="0" fontId="5" fillId="0" borderId="0" xfId="70" applyAlignment="1"/>
    <xf numFmtId="0" fontId="8" fillId="25" borderId="19" xfId="70" applyFont="1" applyFill="1" applyBorder="1" applyAlignment="1">
      <alignment vertical="center"/>
    </xf>
    <xf numFmtId="3" fontId="103" fillId="26" borderId="0" xfId="70" applyNumberFormat="1" applyFont="1" applyFill="1" applyBorder="1" applyAlignment="1">
      <alignment horizontal="right"/>
    </xf>
    <xf numFmtId="4" fontId="15" fillId="26" borderId="0" xfId="70" applyNumberFormat="1" applyFont="1" applyFill="1" applyBorder="1" applyAlignment="1">
      <alignment horizontal="right"/>
    </xf>
    <xf numFmtId="0" fontId="13" fillId="26" borderId="0" xfId="70" applyFont="1" applyFill="1" applyBorder="1"/>
    <xf numFmtId="0" fontId="14" fillId="26" borderId="0" xfId="70" applyFont="1" applyFill="1" applyBorder="1" applyAlignment="1">
      <alignment horizontal="right"/>
    </xf>
    <xf numFmtId="0" fontId="32" fillId="25" borderId="0" xfId="70" applyFont="1" applyFill="1" applyBorder="1" applyAlignment="1">
      <alignment vertical="center"/>
    </xf>
    <xf numFmtId="0" fontId="76" fillId="25" borderId="0" xfId="70" applyFont="1" applyFill="1" applyBorder="1" applyAlignment="1">
      <alignment horizontal="left" vertical="center"/>
    </xf>
    <xf numFmtId="0" fontId="17" fillId="38" borderId="19" xfId="70" applyFont="1" applyFill="1" applyBorder="1" applyAlignment="1">
      <alignment horizontal="center" vertical="center"/>
    </xf>
    <xf numFmtId="0" fontId="15" fillId="0" borderId="0" xfId="70" applyFont="1"/>
    <xf numFmtId="0" fontId="5" fillId="0" borderId="0" xfId="62" applyBorder="1"/>
    <xf numFmtId="0" fontId="5" fillId="26" borderId="0" xfId="71" applyFill="1" applyBorder="1"/>
    <xf numFmtId="0" fontId="5" fillId="25" borderId="21" xfId="72" applyFill="1" applyBorder="1"/>
    <xf numFmtId="0" fontId="5" fillId="25" borderId="19" xfId="72" applyFill="1" applyBorder="1"/>
    <xf numFmtId="0" fontId="50" fillId="0" borderId="0" xfId="70" applyFont="1"/>
    <xf numFmtId="0" fontId="5" fillId="25" borderId="22" xfId="70" applyFill="1" applyBorder="1"/>
    <xf numFmtId="0" fontId="5" fillId="26" borderId="0" xfId="70" applyFill="1" applyBorder="1"/>
    <xf numFmtId="0" fontId="14" fillId="24" borderId="0" xfId="40" applyFont="1" applyFill="1" applyBorder="1" applyAlignment="1">
      <alignment vertical="center"/>
    </xf>
    <xf numFmtId="164" fontId="19" fillId="25" borderId="0" xfId="40" applyNumberFormat="1" applyFont="1" applyFill="1" applyBorder="1" applyAlignment="1">
      <alignment horizontal="right" vertical="center" wrapText="1"/>
    </xf>
    <xf numFmtId="164" fontId="19" fillId="26" borderId="0" xfId="40" applyNumberFormat="1" applyFont="1" applyFill="1" applyBorder="1" applyAlignment="1">
      <alignment horizontal="right" vertical="center" wrapText="1"/>
    </xf>
    <xf numFmtId="0" fontId="14" fillId="24" borderId="0" xfId="40" applyFont="1" applyFill="1" applyBorder="1" applyAlignment="1">
      <alignment horizontal="justify" vertical="center"/>
    </xf>
    <xf numFmtId="3" fontId="5" fillId="0" borderId="0" xfId="70" applyNumberFormat="1"/>
    <xf numFmtId="0" fontId="14" fillId="27" borderId="0" xfId="40" applyFont="1" applyFill="1" applyBorder="1" applyAlignment="1">
      <alignment horizontal="left"/>
    </xf>
    <xf numFmtId="0" fontId="16" fillId="25" borderId="0" xfId="70" applyFont="1" applyFill="1" applyBorder="1"/>
    <xf numFmtId="0" fontId="19" fillId="27" borderId="0" xfId="40" applyFont="1" applyFill="1" applyBorder="1" applyAlignment="1">
      <alignment horizontal="left" indent="1"/>
    </xf>
    <xf numFmtId="0" fontId="14" fillId="26" borderId="0" xfId="70" applyFont="1" applyFill="1" applyBorder="1" applyAlignment="1">
      <alignment horizontal="left"/>
    </xf>
    <xf numFmtId="0" fontId="5" fillId="0" borderId="0" xfId="70" applyBorder="1"/>
    <xf numFmtId="0" fontId="5" fillId="25" borderId="20" xfId="70" applyFill="1" applyBorder="1"/>
    <xf numFmtId="0" fontId="15" fillId="27" borderId="0" xfId="40" applyFont="1" applyFill="1" applyBorder="1" applyAlignment="1">
      <alignment horizontal="left"/>
    </xf>
    <xf numFmtId="0" fontId="19" fillId="25" borderId="0" xfId="70" applyFont="1" applyFill="1" applyBorder="1" applyAlignment="1">
      <alignment horizontal="left"/>
    </xf>
    <xf numFmtId="0" fontId="19" fillId="26" borderId="0" xfId="70" applyFont="1" applyFill="1" applyBorder="1" applyAlignment="1">
      <alignment horizontal="right"/>
    </xf>
    <xf numFmtId="167" fontId="86" fillId="26" borderId="0" xfId="40" applyNumberFormat="1" applyFont="1" applyFill="1" applyBorder="1" applyAlignment="1">
      <alignment horizontal="right" wrapText="1"/>
    </xf>
    <xf numFmtId="0" fontId="32" fillId="25" borderId="0" xfId="70" applyFont="1" applyFill="1" applyBorder="1"/>
    <xf numFmtId="0" fontId="0" fillId="26" borderId="0" xfId="0" applyFill="1"/>
    <xf numFmtId="0" fontId="17" fillId="30" borderId="54" xfId="52" applyFont="1" applyFill="1" applyBorder="1" applyAlignment="1">
      <alignment horizontal="center" vertical="center"/>
    </xf>
    <xf numFmtId="0" fontId="14" fillId="25" borderId="11" xfId="62" applyFont="1" applyFill="1" applyBorder="1" applyAlignment="1">
      <alignment horizontal="center"/>
    </xf>
    <xf numFmtId="0" fontId="15" fillId="25" borderId="0" xfId="62" applyFont="1" applyFill="1" applyBorder="1" applyAlignment="1">
      <alignment horizontal="left" indent="1"/>
    </xf>
    <xf numFmtId="0" fontId="73" fillId="25" borderId="0" xfId="62" applyFont="1" applyFill="1" applyBorder="1" applyAlignment="1">
      <alignment horizontal="left"/>
    </xf>
    <xf numFmtId="0" fontId="12" fillId="25" borderId="0" xfId="70" applyFont="1" applyFill="1" applyBorder="1" applyAlignment="1">
      <alignment horizontal="right"/>
    </xf>
    <xf numFmtId="0" fontId="48" fillId="25" borderId="0" xfId="70" applyFont="1" applyFill="1"/>
    <xf numFmtId="0" fontId="48" fillId="25" borderId="20" xfId="70" applyFont="1" applyFill="1" applyBorder="1"/>
    <xf numFmtId="1" fontId="86" fillId="26" borderId="0" xfId="70" applyNumberFormat="1" applyFont="1" applyFill="1" applyBorder="1" applyAlignment="1">
      <alignment horizontal="right"/>
    </xf>
    <xf numFmtId="0" fontId="48" fillId="25" borderId="0" xfId="70" applyFont="1" applyFill="1" applyBorder="1"/>
    <xf numFmtId="0" fontId="48" fillId="0" borderId="0" xfId="70" applyFont="1"/>
    <xf numFmtId="0" fontId="16" fillId="25" borderId="0" xfId="70" applyFont="1" applyFill="1"/>
    <xf numFmtId="0" fontId="16" fillId="25" borderId="20" xfId="70" applyFont="1" applyFill="1" applyBorder="1"/>
    <xf numFmtId="1" fontId="19" fillId="26" borderId="0" xfId="70" applyNumberFormat="1" applyFont="1" applyFill="1" applyBorder="1" applyAlignment="1">
      <alignment horizontal="right"/>
    </xf>
    <xf numFmtId="0" fontId="16" fillId="0" borderId="0" xfId="70" applyFont="1"/>
    <xf numFmtId="0" fontId="15" fillId="26" borderId="0" xfId="70" applyFont="1" applyFill="1" applyBorder="1" applyAlignment="1">
      <alignment horizontal="left"/>
    </xf>
    <xf numFmtId="0" fontId="50" fillId="25" borderId="0" xfId="70" applyFont="1" applyFill="1"/>
    <xf numFmtId="0" fontId="77" fillId="25" borderId="20" xfId="70" applyFont="1" applyFill="1" applyBorder="1"/>
    <xf numFmtId="0" fontId="82" fillId="25" borderId="0" xfId="70" applyFont="1" applyFill="1" applyBorder="1" applyAlignment="1">
      <alignment horizontal="left"/>
    </xf>
    <xf numFmtId="0" fontId="32" fillId="25" borderId="0" xfId="70" applyFont="1" applyFill="1"/>
    <xf numFmtId="0" fontId="84" fillId="25" borderId="20" xfId="70" applyFont="1" applyFill="1" applyBorder="1"/>
    <xf numFmtId="3" fontId="86" fillId="26" borderId="0" xfId="70" applyNumberFormat="1" applyFont="1" applyFill="1" applyBorder="1" applyAlignment="1">
      <alignment horizontal="right"/>
    </xf>
    <xf numFmtId="0" fontId="32" fillId="0" borderId="0" xfId="70" applyFont="1"/>
    <xf numFmtId="3" fontId="8" fillId="25" borderId="0" xfId="70" applyNumberFormat="1" applyFont="1" applyFill="1" applyBorder="1"/>
    <xf numFmtId="0" fontId="74" fillId="25" borderId="20" xfId="70" applyFont="1" applyFill="1" applyBorder="1"/>
    <xf numFmtId="0" fontId="32" fillId="25" borderId="0" xfId="70" applyFont="1" applyFill="1" applyBorder="1" applyAlignment="1"/>
    <xf numFmtId="0" fontId="50" fillId="25" borderId="0" xfId="70" applyFont="1" applyFill="1" applyBorder="1" applyAlignment="1"/>
    <xf numFmtId="0" fontId="5" fillId="26" borderId="20" xfId="70" applyFill="1" applyBorder="1"/>
    <xf numFmtId="0" fontId="51" fillId="26" borderId="0" xfId="70" applyFont="1" applyFill="1" applyBorder="1" applyAlignment="1"/>
    <xf numFmtId="0" fontId="32" fillId="26" borderId="0" xfId="70" applyFont="1" applyFill="1" applyBorder="1"/>
    <xf numFmtId="0" fontId="19" fillId="26" borderId="0" xfId="70" applyFont="1" applyFill="1" applyBorder="1" applyAlignment="1">
      <alignment horizontal="left" wrapText="1"/>
    </xf>
    <xf numFmtId="0" fontId="8" fillId="26" borderId="0" xfId="70" applyFont="1" applyFill="1" applyBorder="1"/>
    <xf numFmtId="0" fontId="50" fillId="26" borderId="0" xfId="70" applyFont="1" applyFill="1" applyBorder="1"/>
    <xf numFmtId="0" fontId="14" fillId="26" borderId="0" xfId="70" applyFont="1" applyFill="1" applyBorder="1" applyAlignment="1">
      <alignment horizontal="center"/>
    </xf>
    <xf numFmtId="0" fontId="14" fillId="26" borderId="0" xfId="70" applyFont="1" applyFill="1" applyBorder="1" applyAlignment="1"/>
    <xf numFmtId="0" fontId="21" fillId="26" borderId="0" xfId="70" applyFont="1" applyFill="1" applyBorder="1" applyAlignment="1">
      <alignment horizontal="left"/>
    </xf>
    <xf numFmtId="0" fontId="13" fillId="25" borderId="0" xfId="70" applyFont="1" applyFill="1"/>
    <xf numFmtId="0" fontId="13" fillId="26" borderId="20" xfId="70" applyFont="1" applyFill="1" applyBorder="1"/>
    <xf numFmtId="0" fontId="14" fillId="26" borderId="0" xfId="70" applyFont="1" applyFill="1" applyBorder="1" applyAlignment="1">
      <alignment horizontal="left" indent="1"/>
    </xf>
    <xf numFmtId="0" fontId="13" fillId="0" borderId="0" xfId="70" applyFont="1"/>
    <xf numFmtId="167" fontId="15" fillId="26" borderId="0" xfId="70" applyNumberFormat="1" applyFont="1" applyFill="1" applyBorder="1" applyAlignment="1">
      <alignment horizontal="center"/>
    </xf>
    <xf numFmtId="165" fontId="12" fillId="26" borderId="0" xfId="70" applyNumberFormat="1" applyFont="1" applyFill="1" applyBorder="1" applyAlignment="1">
      <alignment horizontal="center"/>
    </xf>
    <xf numFmtId="0" fontId="16" fillId="26" borderId="20" xfId="70" applyFont="1" applyFill="1" applyBorder="1"/>
    <xf numFmtId="0" fontId="15" fillId="26" borderId="20" xfId="70" applyFont="1" applyFill="1" applyBorder="1"/>
    <xf numFmtId="0" fontId="6" fillId="26" borderId="0" xfId="70" applyFont="1" applyFill="1" applyBorder="1" applyAlignment="1">
      <alignment horizontal="center" wrapText="1"/>
    </xf>
    <xf numFmtId="0" fontId="6" fillId="26" borderId="0" xfId="70" applyFont="1" applyFill="1" applyBorder="1"/>
    <xf numFmtId="0" fontId="12" fillId="26" borderId="0" xfId="70" applyFont="1" applyFill="1" applyBorder="1" applyAlignment="1">
      <alignment horizontal="left" indent="1"/>
    </xf>
    <xf numFmtId="0" fontId="6" fillId="26" borderId="20" xfId="70" applyFont="1" applyFill="1" applyBorder="1"/>
    <xf numFmtId="0" fontId="87" fillId="26"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8" fillId="25" borderId="0" xfId="70" applyFont="1" applyFill="1" applyBorder="1"/>
    <xf numFmtId="0" fontId="59" fillId="0" borderId="0" xfId="0" applyFont="1"/>
    <xf numFmtId="0" fontId="62" fillId="25" borderId="0" xfId="0" applyFont="1" applyFill="1" applyBorder="1"/>
    <xf numFmtId="0" fontId="0" fillId="25" borderId="21" xfId="0" applyFill="1" applyBorder="1"/>
    <xf numFmtId="0" fontId="8" fillId="25" borderId="19" xfId="0" applyFont="1" applyFill="1" applyBorder="1"/>
    <xf numFmtId="0" fontId="0" fillId="26" borderId="0" xfId="0" applyFill="1" applyBorder="1" applyAlignment="1">
      <alignment vertical="justify" wrapText="1"/>
    </xf>
    <xf numFmtId="0" fontId="48" fillId="25" borderId="0" xfId="0" applyFont="1" applyFill="1"/>
    <xf numFmtId="0" fontId="48" fillId="25" borderId="0" xfId="0" applyFont="1" applyFill="1" applyBorder="1"/>
    <xf numFmtId="0" fontId="48" fillId="0" borderId="0" xfId="0" applyFont="1"/>
    <xf numFmtId="2" fontId="19" fillId="26" borderId="0" xfId="0" applyNumberFormat="1" applyFont="1" applyFill="1" applyBorder="1" applyAlignment="1">
      <alignment horizontal="right"/>
    </xf>
    <xf numFmtId="0" fontId="0" fillId="0" borderId="0" xfId="0" applyAlignment="1"/>
    <xf numFmtId="0" fontId="19" fillId="26" borderId="0" xfId="0" applyFont="1" applyFill="1" applyBorder="1" applyAlignment="1">
      <alignment horizontal="right"/>
    </xf>
    <xf numFmtId="164" fontId="19"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6" fillId="25" borderId="0" xfId="0" applyNumberFormat="1" applyFont="1" applyFill="1" applyBorder="1" applyAlignment="1">
      <alignment horizontal="right"/>
    </xf>
    <xf numFmtId="164" fontId="86"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8" fillId="25" borderId="0" xfId="0" applyFont="1" applyFill="1" applyBorder="1" applyAlignment="1"/>
    <xf numFmtId="0" fontId="59" fillId="25" borderId="0" xfId="0" applyFont="1" applyFill="1" applyAlignment="1"/>
    <xf numFmtId="0" fontId="59" fillId="25" borderId="20" xfId="0" applyFont="1" applyFill="1" applyBorder="1" applyAlignment="1"/>
    <xf numFmtId="0" fontId="86" fillId="25" borderId="0" xfId="0" applyFont="1" applyFill="1" applyBorder="1" applyAlignment="1"/>
    <xf numFmtId="0" fontId="86" fillId="26" borderId="0" xfId="0" applyFont="1" applyFill="1" applyBorder="1" applyAlignment="1"/>
    <xf numFmtId="0" fontId="75" fillId="25" borderId="0" xfId="0" applyFont="1" applyFill="1" applyBorder="1" applyAlignment="1"/>
    <xf numFmtId="0" fontId="59" fillId="0" borderId="0" xfId="0" applyFont="1" applyAlignment="1"/>
    <xf numFmtId="0" fontId="62" fillId="25" borderId="0" xfId="0" applyFont="1" applyFill="1" applyBorder="1" applyAlignment="1"/>
    <xf numFmtId="0" fontId="0" fillId="26" borderId="20" xfId="0" applyFill="1" applyBorder="1" applyAlignment="1"/>
    <xf numFmtId="0" fontId="45" fillId="25" borderId="0" xfId="0" applyFont="1" applyFill="1" applyBorder="1" applyAlignment="1">
      <alignment vertical="top"/>
    </xf>
    <xf numFmtId="0" fontId="12"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2" fillId="26" borderId="0" xfId="0" applyFont="1" applyFill="1" applyBorder="1"/>
    <xf numFmtId="0" fontId="69" fillId="25" borderId="0" xfId="0" applyFont="1" applyFill="1" applyBorder="1" applyAlignment="1">
      <alignment vertical="center"/>
    </xf>
    <xf numFmtId="0" fontId="49" fillId="25" borderId="0" xfId="0" applyFont="1" applyFill="1" applyBorder="1"/>
    <xf numFmtId="0" fontId="24" fillId="25" borderId="0" xfId="0" applyFont="1" applyFill="1" applyBorder="1"/>
    <xf numFmtId="164" fontId="15" fillId="27" borderId="0" xfId="40" applyNumberFormat="1" applyFont="1" applyFill="1" applyBorder="1" applyAlignment="1">
      <alignment horizontal="center" wrapText="1"/>
    </xf>
    <xf numFmtId="49" fontId="45" fillId="24" borderId="0" xfId="40" applyNumberFormat="1" applyFont="1" applyFill="1" applyBorder="1" applyAlignment="1">
      <alignment horizontal="center" vertical="center" wrapText="1"/>
    </xf>
    <xf numFmtId="167" fontId="73" fillId="27" borderId="0" xfId="40" applyNumberFormat="1" applyFont="1" applyFill="1" applyBorder="1" applyAlignment="1">
      <alignment horizontal="right" wrapText="1" indent="1"/>
    </xf>
    <xf numFmtId="167" fontId="15" fillId="27" borderId="0" xfId="40" applyNumberFormat="1" applyFont="1" applyFill="1" applyBorder="1" applyAlignment="1">
      <alignment horizontal="right" wrapText="1" indent="1"/>
    </xf>
    <xf numFmtId="165" fontId="73" fillId="27" borderId="0" xfId="58" applyNumberFormat="1" applyFont="1" applyFill="1" applyBorder="1" applyAlignment="1">
      <alignment horizontal="right" wrapText="1" indent="1"/>
    </xf>
    <xf numFmtId="2" fontId="15" fillId="27" borderId="0" xfId="40" applyNumberFormat="1" applyFont="1" applyFill="1" applyBorder="1" applyAlignment="1">
      <alignment horizontal="right" wrapText="1" indent="1"/>
    </xf>
    <xf numFmtId="0" fontId="19" fillId="25" borderId="0" xfId="62" applyFont="1" applyFill="1" applyBorder="1" applyAlignment="1">
      <alignment horizontal="right"/>
    </xf>
    <xf numFmtId="0" fontId="5" fillId="25" borderId="0" xfId="62" applyFill="1" applyBorder="1" applyAlignment="1">
      <alignment vertical="top"/>
    </xf>
    <xf numFmtId="0" fontId="19" fillId="24" borderId="0" xfId="40" applyFont="1" applyFill="1" applyBorder="1" applyAlignment="1">
      <alignment vertical="top"/>
    </xf>
    <xf numFmtId="0" fontId="5" fillId="25" borderId="20" xfId="70" applyFill="1" applyBorder="1" applyAlignment="1">
      <alignment vertical="center"/>
    </xf>
    <xf numFmtId="0" fontId="14" fillId="25" borderId="0" xfId="70" applyFont="1" applyFill="1" applyBorder="1" applyAlignment="1">
      <alignment vertical="center"/>
    </xf>
    <xf numFmtId="0" fontId="14" fillId="25" borderId="0" xfId="62" applyFont="1" applyFill="1" applyBorder="1" applyAlignment="1">
      <alignment horizontal="left" indent="1"/>
    </xf>
    <xf numFmtId="167" fontId="15" fillId="27" borderId="0" xfId="40" applyNumberFormat="1" applyFont="1" applyFill="1" applyBorder="1" applyAlignment="1">
      <alignment horizontal="center" wrapText="1"/>
    </xf>
    <xf numFmtId="0" fontId="15" fillId="25" borderId="0" xfId="70" applyFont="1" applyFill="1" applyBorder="1" applyAlignment="1">
      <alignment horizontal="left"/>
    </xf>
    <xf numFmtId="0" fontId="5" fillId="26" borderId="0" xfId="70" applyFill="1"/>
    <xf numFmtId="0" fontId="19" fillId="25" borderId="0" xfId="70" applyFont="1" applyFill="1" applyBorder="1" applyAlignment="1">
      <alignment horizontal="right"/>
    </xf>
    <xf numFmtId="0" fontId="5" fillId="0" borderId="18" xfId="70" applyFill="1" applyBorder="1"/>
    <xf numFmtId="0" fontId="44" fillId="25" borderId="0" xfId="70" applyFont="1" applyFill="1" applyBorder="1" applyAlignment="1">
      <alignment horizontal="left"/>
    </xf>
    <xf numFmtId="0" fontId="5" fillId="0" borderId="0" xfId="70" applyAlignment="1">
      <alignment horizontal="center"/>
    </xf>
    <xf numFmtId="0" fontId="5" fillId="26" borderId="0" xfId="70" applyFill="1" applyBorder="1" applyAlignment="1">
      <alignment vertical="center"/>
    </xf>
    <xf numFmtId="3" fontId="15" fillId="25" borderId="0" xfId="70" applyNumberFormat="1" applyFont="1" applyFill="1" applyBorder="1" applyAlignment="1">
      <alignment horizontal="right"/>
    </xf>
    <xf numFmtId="0" fontId="6" fillId="25" borderId="0" xfId="70" applyFont="1" applyFill="1" applyAlignment="1">
      <alignment vertical="top"/>
    </xf>
    <xf numFmtId="0" fontId="6" fillId="25" borderId="20" xfId="70" applyFont="1" applyFill="1" applyBorder="1" applyAlignment="1">
      <alignment vertical="top"/>
    </xf>
    <xf numFmtId="0" fontId="6" fillId="0" borderId="0" xfId="70" applyFont="1" applyAlignment="1">
      <alignment vertical="top"/>
    </xf>
    <xf numFmtId="0" fontId="6" fillId="25" borderId="0" xfId="70" applyFont="1" applyFill="1" applyBorder="1" applyAlignment="1">
      <alignment horizontal="center"/>
    </xf>
    <xf numFmtId="0" fontId="8" fillId="25" borderId="0" xfId="70" applyFont="1" applyFill="1" applyBorder="1" applyAlignment="1">
      <alignment vertical="top"/>
    </xf>
    <xf numFmtId="0" fontId="17" fillId="29" borderId="20" xfId="70" applyFont="1" applyFill="1" applyBorder="1" applyAlignment="1">
      <alignment horizontal="center" vertical="center"/>
    </xf>
    <xf numFmtId="0" fontId="5" fillId="0" borderId="0" xfId="70" applyFill="1" applyAlignment="1">
      <alignment vertical="top"/>
    </xf>
    <xf numFmtId="0" fontId="5" fillId="0" borderId="0" xfId="70" applyFill="1" applyBorder="1" applyAlignment="1">
      <alignment vertical="top"/>
    </xf>
    <xf numFmtId="0" fontId="32" fillId="0" borderId="0" xfId="70" applyFont="1" applyFill="1" applyBorder="1"/>
    <xf numFmtId="0" fontId="8" fillId="0" borderId="0" xfId="70" applyFont="1" applyFill="1" applyBorder="1" applyAlignment="1">
      <alignment vertical="top"/>
    </xf>
    <xf numFmtId="0" fontId="96" fillId="35" borderId="0" xfId="68" applyFill="1" applyBorder="1" applyAlignment="1" applyProtection="1"/>
    <xf numFmtId="0" fontId="32" fillId="25" borderId="0" xfId="70" applyFont="1" applyFill="1" applyBorder="1" applyAlignment="1">
      <alignment vertical="top"/>
    </xf>
    <xf numFmtId="0" fontId="15" fillId="25" borderId="0" xfId="70" applyFont="1" applyFill="1" applyBorder="1" applyAlignment="1">
      <alignment vertical="top"/>
    </xf>
    <xf numFmtId="0" fontId="14" fillId="25" borderId="0" xfId="62" applyFont="1" applyFill="1" applyBorder="1" applyAlignment="1">
      <alignment horizontal="left" indent="1"/>
    </xf>
    <xf numFmtId="0" fontId="12" fillId="25" borderId="22" xfId="62" applyFont="1" applyFill="1" applyBorder="1" applyAlignment="1">
      <alignment horizontal="left"/>
    </xf>
    <xf numFmtId="0" fontId="52" fillId="25" borderId="19" xfId="0" applyFont="1" applyFill="1" applyBorder="1"/>
    <xf numFmtId="0" fontId="8" fillId="25" borderId="19" xfId="0" applyFont="1" applyFill="1" applyBorder="1" applyAlignment="1"/>
    <xf numFmtId="0" fontId="5" fillId="0" borderId="0" xfId="62" applyFill="1" applyBorder="1"/>
    <xf numFmtId="3" fontId="5" fillId="25" borderId="0" xfId="70" applyNumberFormat="1" applyFill="1"/>
    <xf numFmtId="0" fontId="14" fillId="25" borderId="18" xfId="70" applyFont="1" applyFill="1" applyBorder="1" applyAlignment="1"/>
    <xf numFmtId="167" fontId="70" fillId="26" borderId="0" xfId="62" applyNumberFormat="1" applyFont="1" applyFill="1" applyBorder="1" applyAlignment="1">
      <alignment horizontal="center"/>
    </xf>
    <xf numFmtId="167" fontId="15" fillId="26" borderId="0" xfId="62" applyNumberFormat="1" applyFont="1" applyFill="1" applyBorder="1" applyAlignment="1">
      <alignment horizontal="center"/>
    </xf>
    <xf numFmtId="164" fontId="54" fillId="26" borderId="0" xfId="40" applyNumberFormat="1" applyFont="1" applyFill="1" applyBorder="1" applyAlignment="1">
      <alignment horizontal="center" wrapText="1"/>
    </xf>
    <xf numFmtId="165" fontId="91" fillId="26" borderId="0" xfId="70" applyNumberFormat="1" applyFont="1" applyFill="1" applyBorder="1"/>
    <xf numFmtId="0" fontId="12" fillId="26" borderId="0" xfId="62" applyFont="1" applyFill="1" applyBorder="1" applyAlignment="1">
      <alignment horizontal="left" indent="1"/>
    </xf>
    <xf numFmtId="0" fontId="12" fillId="26" borderId="0" xfId="62" applyFont="1" applyFill="1" applyBorder="1" applyAlignment="1"/>
    <xf numFmtId="0" fontId="71" fillId="26" borderId="0" xfId="62" applyFont="1" applyFill="1" applyBorder="1" applyAlignment="1">
      <alignment horizontal="left" indent="1"/>
    </xf>
    <xf numFmtId="0" fontId="12" fillId="26" borderId="36" xfId="62" applyFont="1" applyFill="1" applyBorder="1" applyAlignment="1">
      <alignment horizontal="left" indent="1"/>
    </xf>
    <xf numFmtId="0" fontId="12" fillId="26" borderId="36" xfId="62" applyFont="1" applyFill="1" applyBorder="1" applyAlignment="1"/>
    <xf numFmtId="165" fontId="15" fillId="26" borderId="0" xfId="70" applyNumberFormat="1" applyFont="1" applyFill="1" applyBorder="1" applyAlignment="1">
      <alignment horizontal="center"/>
    </xf>
    <xf numFmtId="0" fontId="19" fillId="25" borderId="0" xfId="0" applyFont="1" applyFill="1" applyBorder="1" applyAlignment="1">
      <alignment horizontal="right"/>
    </xf>
    <xf numFmtId="0" fontId="14" fillId="25" borderId="11" xfId="0" applyFont="1" applyFill="1" applyBorder="1" applyAlignment="1">
      <alignment horizontal="center"/>
    </xf>
    <xf numFmtId="0" fontId="73" fillId="25" borderId="0" xfId="0" applyFont="1" applyFill="1" applyBorder="1" applyAlignment="1">
      <alignment horizontal="left"/>
    </xf>
    <xf numFmtId="0" fontId="19" fillId="25" borderId="0" xfId="0" applyFont="1" applyFill="1" applyBorder="1" applyAlignment="1">
      <alignment vertical="top"/>
    </xf>
    <xf numFmtId="0" fontId="8" fillId="25" borderId="0" xfId="0" applyFont="1" applyFill="1" applyBorder="1"/>
    <xf numFmtId="0" fontId="15" fillId="25" borderId="0" xfId="0" applyFont="1" applyFill="1" applyBorder="1" applyAlignment="1">
      <alignment horizontal="right"/>
    </xf>
    <xf numFmtId="0" fontId="12" fillId="25" borderId="0" xfId="70" applyFont="1" applyFill="1" applyBorder="1" applyAlignment="1">
      <alignment horizontal="left"/>
    </xf>
    <xf numFmtId="0" fontId="13" fillId="25" borderId="0" xfId="0" applyFont="1" applyFill="1" applyBorder="1"/>
    <xf numFmtId="0" fontId="5" fillId="25" borderId="19" xfId="70" applyFill="1" applyBorder="1"/>
    <xf numFmtId="0" fontId="78"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9" fillId="25" borderId="0" xfId="70" applyFont="1" applyFill="1"/>
    <xf numFmtId="0" fontId="59" fillId="25" borderId="0" xfId="70" applyFont="1" applyFill="1" applyBorder="1"/>
    <xf numFmtId="0" fontId="62" fillId="25" borderId="19" xfId="70" applyFont="1" applyFill="1" applyBorder="1"/>
    <xf numFmtId="0" fontId="59" fillId="0" borderId="0" xfId="70" applyFont="1"/>
    <xf numFmtId="0" fontId="60" fillId="0" borderId="0" xfId="70" applyFont="1"/>
    <xf numFmtId="0" fontId="60" fillId="25" borderId="0" xfId="70" applyFont="1" applyFill="1"/>
    <xf numFmtId="0" fontId="60" fillId="25" borderId="0" xfId="70" applyFont="1" applyFill="1" applyBorder="1"/>
    <xf numFmtId="0" fontId="66" fillId="25" borderId="19" xfId="70" applyFont="1" applyFill="1" applyBorder="1"/>
    <xf numFmtId="0" fontId="60" fillId="26" borderId="0" xfId="70" applyFont="1" applyFill="1"/>
    <xf numFmtId="0" fontId="8" fillId="25" borderId="0" xfId="70" applyFont="1" applyFill="1" applyBorder="1" applyAlignment="1">
      <alignment vertical="center"/>
    </xf>
    <xf numFmtId="0" fontId="5" fillId="0" borderId="0" xfId="70" applyBorder="1" applyAlignment="1">
      <alignment vertical="center"/>
    </xf>
    <xf numFmtId="0" fontId="17" fillId="30" borderId="19" xfId="70" applyFont="1" applyFill="1" applyBorder="1" applyAlignment="1">
      <alignment horizontal="center" vertical="center"/>
    </xf>
    <xf numFmtId="3" fontId="6" fillId="25" borderId="22" xfId="70" applyNumberFormat="1" applyFont="1" applyFill="1" applyBorder="1" applyAlignment="1">
      <alignment horizontal="center"/>
    </xf>
    <xf numFmtId="0" fontId="6" fillId="25" borderId="22" xfId="70" applyFont="1" applyFill="1" applyBorder="1" applyAlignment="1">
      <alignment horizontal="center"/>
    </xf>
    <xf numFmtId="3" fontId="6" fillId="25" borderId="0" xfId="70" applyNumberFormat="1" applyFont="1" applyFill="1" applyBorder="1" applyAlignment="1">
      <alignment horizontal="center"/>
    </xf>
    <xf numFmtId="0" fontId="18" fillId="26" borderId="16" xfId="70" applyFont="1" applyFill="1" applyBorder="1" applyAlignment="1">
      <alignment vertical="center"/>
    </xf>
    <xf numFmtId="0" fontId="54" fillId="26" borderId="16" xfId="70" applyFont="1" applyFill="1" applyBorder="1" applyAlignment="1">
      <alignment horizontal="center" vertical="center"/>
    </xf>
    <xf numFmtId="0" fontId="54" fillId="26" borderId="17" xfId="70" applyFont="1" applyFill="1" applyBorder="1" applyAlignment="1">
      <alignment horizontal="center" vertical="center"/>
    </xf>
    <xf numFmtId="0" fontId="18" fillId="25" borderId="0" xfId="70" applyFont="1" applyFill="1" applyBorder="1" applyAlignment="1">
      <alignment vertical="center"/>
    </xf>
    <xf numFmtId="0" fontId="54" fillId="25" borderId="0" xfId="70" applyFont="1" applyFill="1" applyBorder="1" applyAlignment="1">
      <alignment horizontal="center" vertical="center"/>
    </xf>
    <xf numFmtId="0" fontId="74" fillId="25" borderId="0" xfId="70" applyFont="1" applyFill="1"/>
    <xf numFmtId="0" fontId="74" fillId="0" borderId="0" xfId="70" applyFont="1"/>
    <xf numFmtId="0" fontId="74" fillId="0" borderId="0" xfId="70" applyFont="1" applyFill="1"/>
    <xf numFmtId="165" fontId="76" fillId="26" borderId="0" xfId="70" applyNumberFormat="1" applyFont="1" applyFill="1" applyBorder="1" applyAlignment="1">
      <alignment horizontal="right" vertical="center"/>
    </xf>
    <xf numFmtId="165" fontId="15" fillId="26" borderId="0" xfId="70" applyNumberFormat="1" applyFont="1" applyFill="1" applyBorder="1" applyAlignment="1">
      <alignment horizontal="right" vertical="center"/>
    </xf>
    <xf numFmtId="165" fontId="6" fillId="25" borderId="0" xfId="70" applyNumberFormat="1" applyFont="1" applyFill="1" applyBorder="1" applyAlignment="1">
      <alignment horizontal="right" vertical="center"/>
    </xf>
    <xf numFmtId="0" fontId="73" fillId="25" borderId="0" xfId="70" applyFont="1" applyFill="1" applyBorder="1" applyAlignment="1">
      <alignment horizontal="center" vertical="center"/>
    </xf>
    <xf numFmtId="165" fontId="76" fillId="25" borderId="0" xfId="70" applyNumberFormat="1" applyFont="1" applyFill="1" applyBorder="1" applyAlignment="1">
      <alignment horizontal="center" vertical="center"/>
    </xf>
    <xf numFmtId="165" fontId="73" fillId="26" borderId="0" xfId="70" applyNumberFormat="1" applyFont="1" applyFill="1" applyBorder="1" applyAlignment="1">
      <alignment horizontal="right" vertical="center" wrapText="1"/>
    </xf>
    <xf numFmtId="0" fontId="77" fillId="25" borderId="0" xfId="70" applyFont="1" applyFill="1" applyAlignment="1">
      <alignment vertical="center"/>
    </xf>
    <xf numFmtId="0" fontId="77" fillId="25" borderId="20" xfId="70" applyFont="1" applyFill="1" applyBorder="1" applyAlignment="1">
      <alignment vertical="center"/>
    </xf>
    <xf numFmtId="0" fontId="77" fillId="0" borderId="0" xfId="70" applyFont="1" applyFill="1" applyBorder="1" applyAlignment="1">
      <alignment vertical="center"/>
    </xf>
    <xf numFmtId="165" fontId="73" fillId="26" borderId="0" xfId="70" applyNumberFormat="1" applyFont="1" applyFill="1" applyBorder="1" applyAlignment="1">
      <alignment horizontal="right" vertical="center"/>
    </xf>
    <xf numFmtId="0" fontId="77" fillId="0" borderId="0" xfId="70" applyFont="1" applyAlignment="1">
      <alignment vertical="center"/>
    </xf>
    <xf numFmtId="0" fontId="77" fillId="0" borderId="0" xfId="70" applyFont="1" applyFill="1" applyAlignment="1">
      <alignment vertical="center"/>
    </xf>
    <xf numFmtId="49" fontId="15" fillId="25" borderId="0" xfId="70" applyNumberFormat="1" applyFont="1" applyFill="1" applyBorder="1" applyAlignment="1">
      <alignment horizontal="left" indent="1"/>
    </xf>
    <xf numFmtId="165" fontId="6" fillId="25" borderId="0" xfId="70" applyNumberFormat="1" applyFont="1" applyFill="1" applyBorder="1" applyAlignment="1">
      <alignment horizontal="center" vertical="center"/>
    </xf>
    <xf numFmtId="49" fontId="76" fillId="25" borderId="0" xfId="70" applyNumberFormat="1" applyFont="1" applyFill="1" applyBorder="1" applyAlignment="1">
      <alignment horizontal="left" indent="1"/>
    </xf>
    <xf numFmtId="0" fontId="73" fillId="0" borderId="0" xfId="70" applyFont="1"/>
    <xf numFmtId="0" fontId="27" fillId="25" borderId="0" xfId="70" applyFont="1" applyFill="1"/>
    <xf numFmtId="0" fontId="27" fillId="25" borderId="20" xfId="70" applyFont="1" applyFill="1" applyBorder="1"/>
    <xf numFmtId="49" fontId="14" fillId="25" borderId="0" xfId="70" applyNumberFormat="1" applyFont="1" applyFill="1" applyBorder="1" applyAlignment="1">
      <alignment horizontal="left" indent="1"/>
    </xf>
    <xf numFmtId="0" fontId="27" fillId="0" borderId="0" xfId="70" applyFont="1"/>
    <xf numFmtId="0" fontId="27" fillId="0" borderId="0" xfId="70" applyFont="1" applyFill="1"/>
    <xf numFmtId="0" fontId="73" fillId="25" borderId="0" xfId="70" applyFont="1" applyFill="1"/>
    <xf numFmtId="0" fontId="73" fillId="25" borderId="20" xfId="70" applyFont="1" applyFill="1" applyBorder="1"/>
    <xf numFmtId="49" fontId="73" fillId="25" borderId="0" xfId="70" applyNumberFormat="1" applyFont="1" applyFill="1" applyBorder="1" applyAlignment="1">
      <alignment horizontal="left" indent="1"/>
    </xf>
    <xf numFmtId="0" fontId="73" fillId="0" borderId="0" xfId="70" applyFont="1" applyFill="1"/>
    <xf numFmtId="0" fontId="59" fillId="25" borderId="20" xfId="70" applyFont="1" applyFill="1" applyBorder="1"/>
    <xf numFmtId="0" fontId="58" fillId="25" borderId="0" xfId="70" applyFont="1" applyFill="1" applyBorder="1" applyAlignment="1">
      <alignment horizontal="left"/>
    </xf>
    <xf numFmtId="0" fontId="58" fillId="25" borderId="0" xfId="70" applyFont="1" applyFill="1" applyBorder="1" applyAlignment="1">
      <alignment horizontal="justify" vertical="center"/>
    </xf>
    <xf numFmtId="165" fontId="58" fillId="25" borderId="0" xfId="70" applyNumberFormat="1" applyFont="1" applyFill="1" applyBorder="1" applyAlignment="1">
      <alignment horizontal="center" vertical="center"/>
    </xf>
    <xf numFmtId="165" fontId="58" fillId="25" borderId="0" xfId="70" applyNumberFormat="1" applyFont="1" applyFill="1" applyBorder="1" applyAlignment="1">
      <alignment horizontal="right" vertical="center" wrapText="1"/>
    </xf>
    <xf numFmtId="0" fontId="17" fillId="30" borderId="20" xfId="70" applyFont="1" applyFill="1" applyBorder="1" applyAlignment="1">
      <alignment horizontal="center" vertical="center"/>
    </xf>
    <xf numFmtId="49" fontId="6" fillId="25" borderId="0" xfId="70" applyNumberFormat="1" applyFont="1" applyFill="1" applyBorder="1" applyAlignment="1">
      <alignment horizontal="center"/>
    </xf>
    <xf numFmtId="49" fontId="15" fillId="25" borderId="0" xfId="70" applyNumberFormat="1" applyFont="1" applyFill="1" applyBorder="1" applyAlignment="1">
      <alignment horizontal="center"/>
    </xf>
    <xf numFmtId="0" fontId="15" fillId="25" borderId="0" xfId="70" applyNumberFormat="1" applyFont="1" applyFill="1" applyBorder="1" applyAlignment="1">
      <alignment horizontal="center"/>
    </xf>
    <xf numFmtId="3" fontId="5" fillId="0" borderId="0" xfId="70" applyNumberFormat="1" applyAlignment="1">
      <alignment horizontal="center"/>
    </xf>
    <xf numFmtId="0" fontId="73" fillId="25" borderId="0" xfId="70" applyFont="1" applyFill="1" applyBorder="1" applyAlignment="1">
      <alignment horizontal="left"/>
    </xf>
    <xf numFmtId="0" fontId="33" fillId="25" borderId="0" xfId="70" applyFont="1" applyFill="1" applyAlignment="1">
      <alignment vertical="center"/>
    </xf>
    <xf numFmtId="0" fontId="33" fillId="25" borderId="20" xfId="70" applyFont="1" applyFill="1" applyBorder="1" applyAlignment="1">
      <alignment vertical="center"/>
    </xf>
    <xf numFmtId="0" fontId="73" fillId="25" borderId="0" xfId="70" applyFont="1" applyFill="1" applyBorder="1" applyAlignment="1">
      <alignment horizontal="left" vertical="center"/>
    </xf>
    <xf numFmtId="0" fontId="82" fillId="25" borderId="0" xfId="70" applyFont="1" applyFill="1" applyBorder="1" applyAlignment="1">
      <alignment horizontal="left" vertical="center"/>
    </xf>
    <xf numFmtId="0" fontId="33" fillId="0" borderId="0" xfId="70" applyFont="1" applyAlignment="1">
      <alignment vertical="center"/>
    </xf>
    <xf numFmtId="0" fontId="33" fillId="26" borderId="0" xfId="70" applyFont="1" applyFill="1" applyBorder="1" applyAlignment="1">
      <alignment vertical="center"/>
    </xf>
    <xf numFmtId="0" fontId="35" fillId="26" borderId="0" xfId="70" applyFont="1" applyFill="1" applyBorder="1" applyAlignment="1">
      <alignment vertical="center"/>
    </xf>
    <xf numFmtId="0" fontId="33" fillId="0" borderId="0" xfId="70" applyFont="1" applyBorder="1" applyAlignment="1">
      <alignment vertical="center"/>
    </xf>
    <xf numFmtId="164" fontId="5" fillId="26" borderId="0" xfId="70" applyNumberFormat="1" applyFill="1" applyBorder="1"/>
    <xf numFmtId="0" fontId="16" fillId="25" borderId="0" xfId="70" applyFont="1" applyFill="1" applyBorder="1" applyAlignment="1">
      <alignment vertical="center"/>
    </xf>
    <xf numFmtId="0" fontId="7" fillId="25" borderId="0" xfId="70" applyFont="1" applyFill="1" applyBorder="1" applyAlignment="1">
      <alignment vertical="center"/>
    </xf>
    <xf numFmtId="0" fontId="33" fillId="25" borderId="20" xfId="70" applyFont="1" applyFill="1" applyBorder="1"/>
    <xf numFmtId="0" fontId="35" fillId="25" borderId="0" xfId="70" applyFont="1" applyFill="1" applyBorder="1"/>
    <xf numFmtId="3" fontId="15" fillId="25" borderId="0" xfId="70" applyNumberFormat="1" applyFont="1" applyFill="1" applyBorder="1"/>
    <xf numFmtId="0" fontId="12" fillId="25" borderId="0" xfId="70" applyFont="1" applyFill="1" applyAlignment="1"/>
    <xf numFmtId="0" fontId="12" fillId="25" borderId="20" xfId="70" applyFont="1" applyFill="1" applyBorder="1" applyAlignment="1"/>
    <xf numFmtId="0" fontId="12" fillId="0" borderId="0" xfId="70" applyFont="1" applyAlignment="1"/>
    <xf numFmtId="3" fontId="6" fillId="25" borderId="0" xfId="70" applyNumberFormat="1" applyFont="1" applyFill="1" applyBorder="1"/>
    <xf numFmtId="0" fontId="5" fillId="0" borderId="20" xfId="70" applyBorder="1"/>
    <xf numFmtId="0" fontId="19" fillId="25" borderId="0" xfId="70" applyFont="1" applyFill="1" applyBorder="1" applyAlignment="1">
      <alignment vertical="center"/>
    </xf>
    <xf numFmtId="0" fontId="15" fillId="25" borderId="0" xfId="70" applyFont="1" applyFill="1" applyBorder="1" applyAlignment="1">
      <alignment horizontal="left" vertical="center"/>
    </xf>
    <xf numFmtId="0" fontId="17" fillId="38" borderId="20" xfId="70" applyFont="1" applyFill="1" applyBorder="1" applyAlignment="1">
      <alignment horizontal="center" vertical="center"/>
    </xf>
    <xf numFmtId="0" fontId="14" fillId="24" borderId="0" xfId="40" applyFont="1" applyFill="1" applyBorder="1" applyAlignment="1">
      <alignment horizontal="left" indent="2"/>
    </xf>
    <xf numFmtId="0" fontId="14" fillId="25" borderId="18" xfId="70" applyFont="1" applyFill="1" applyBorder="1" applyAlignment="1">
      <alignment horizontal="right"/>
    </xf>
    <xf numFmtId="0" fontId="82" fillId="26" borderId="0" xfId="70" applyFont="1" applyFill="1" applyBorder="1" applyAlignment="1">
      <alignment horizontal="left"/>
    </xf>
    <xf numFmtId="0" fontId="32" fillId="24" borderId="0" xfId="40" applyFont="1" applyFill="1" applyBorder="1" applyAlignment="1">
      <alignment horizontal="left" vertical="top" wrapText="1"/>
    </xf>
    <xf numFmtId="3" fontId="82" fillId="26" borderId="0" xfId="70" applyNumberFormat="1" applyFont="1" applyFill="1" applyBorder="1" applyAlignment="1">
      <alignment horizontal="left"/>
    </xf>
    <xf numFmtId="49" fontId="15" fillId="25" borderId="0" xfId="70" applyNumberFormat="1" applyFont="1" applyFill="1" applyBorder="1" applyAlignment="1">
      <alignment horizontal="left"/>
    </xf>
    <xf numFmtId="3" fontId="5" fillId="0" borderId="0" xfId="70" applyNumberFormat="1" applyFill="1" applyAlignment="1">
      <alignment horizontal="center"/>
    </xf>
    <xf numFmtId="3" fontId="14" fillId="26" borderId="0" xfId="40" applyNumberFormat="1" applyFont="1" applyFill="1" applyBorder="1" applyAlignment="1">
      <alignment horizontal="right" wrapText="1"/>
    </xf>
    <xf numFmtId="3" fontId="12" fillId="26" borderId="10" xfId="70" applyNumberFormat="1" applyFont="1" applyFill="1" applyBorder="1" applyAlignment="1">
      <alignment horizontal="center"/>
    </xf>
    <xf numFmtId="3" fontId="5" fillId="26" borderId="0" xfId="70" applyNumberFormat="1" applyFill="1" applyBorder="1" applyAlignment="1">
      <alignment horizontal="center"/>
    </xf>
    <xf numFmtId="164" fontId="73" fillId="26" borderId="0" xfId="40" applyNumberFormat="1" applyFont="1" applyFill="1" applyBorder="1" applyAlignment="1">
      <alignment horizontal="right" indent="1"/>
    </xf>
    <xf numFmtId="0" fontId="74" fillId="26" borderId="0" xfId="70" applyFont="1" applyFill="1"/>
    <xf numFmtId="165" fontId="74" fillId="26" borderId="0" xfId="70" applyNumberFormat="1" applyFont="1" applyFill="1" applyBorder="1" applyAlignment="1">
      <alignment horizontal="center" vertical="center"/>
    </xf>
    <xf numFmtId="165" fontId="5" fillId="26" borderId="0" xfId="70" applyNumberFormat="1" applyFont="1" applyFill="1" applyBorder="1" applyAlignment="1">
      <alignment horizontal="center" vertical="center"/>
    </xf>
    <xf numFmtId="0" fontId="77" fillId="26" borderId="0" xfId="70" applyFont="1" applyFill="1" applyAlignment="1">
      <alignment vertical="center"/>
    </xf>
    <xf numFmtId="165" fontId="27" fillId="26" borderId="0" xfId="70" applyNumberFormat="1" applyFont="1" applyFill="1" applyBorder="1" applyAlignment="1">
      <alignment horizontal="center" vertical="center"/>
    </xf>
    <xf numFmtId="165" fontId="73" fillId="26" borderId="0" xfId="70" applyNumberFormat="1" applyFont="1" applyFill="1" applyBorder="1" applyAlignment="1">
      <alignment horizontal="center" vertical="center"/>
    </xf>
    <xf numFmtId="0" fontId="15" fillId="26" borderId="0" xfId="70" applyNumberFormat="1" applyFont="1" applyFill="1" applyBorder="1" applyAlignment="1">
      <alignment horizontal="right"/>
    </xf>
    <xf numFmtId="164" fontId="5" fillId="0" borderId="0" xfId="70" applyNumberFormat="1"/>
    <xf numFmtId="0" fontId="14" fillId="25" borderId="59" xfId="62" applyFont="1" applyFill="1" applyBorder="1" applyAlignment="1">
      <alignment horizontal="center"/>
    </xf>
    <xf numFmtId="0" fontId="14" fillId="25" borderId="60" xfId="62" applyFont="1" applyFill="1" applyBorder="1" applyAlignment="1">
      <alignment horizontal="center"/>
    </xf>
    <xf numFmtId="0" fontId="15" fillId="25" borderId="0" xfId="0" applyFont="1" applyFill="1" applyBorder="1" applyAlignment="1">
      <alignment horizontal="left"/>
    </xf>
    <xf numFmtId="0" fontId="19" fillId="25" borderId="0" xfId="0" applyFont="1" applyFill="1" applyBorder="1" applyAlignment="1">
      <alignment horizontal="right"/>
    </xf>
    <xf numFmtId="0" fontId="14" fillId="25" borderId="11" xfId="0" applyFont="1" applyFill="1" applyBorder="1" applyAlignment="1">
      <alignment horizontal="center"/>
    </xf>
    <xf numFmtId="0" fontId="8" fillId="25" borderId="0" xfId="0" applyFont="1" applyFill="1" applyBorder="1"/>
    <xf numFmtId="0" fontId="13" fillId="25" borderId="0" xfId="0" applyFont="1" applyFill="1" applyBorder="1"/>
    <xf numFmtId="0" fontId="27" fillId="26" borderId="0" xfId="62" applyFont="1" applyFill="1" applyBorder="1"/>
    <xf numFmtId="3" fontId="15" fillId="26" borderId="0" xfId="62" applyNumberFormat="1" applyFont="1" applyFill="1" applyBorder="1" applyAlignment="1">
      <alignment horizontal="right" indent="2"/>
    </xf>
    <xf numFmtId="0" fontId="59" fillId="26" borderId="0" xfId="62" applyFont="1" applyFill="1" applyBorder="1" applyAlignment="1"/>
    <xf numFmtId="0" fontId="16" fillId="26" borderId="0" xfId="62" applyFont="1" applyFill="1" applyBorder="1"/>
    <xf numFmtId="0" fontId="15" fillId="26" borderId="0" xfId="0" applyFont="1" applyFill="1" applyBorder="1" applyAlignment="1">
      <alignment horizontal="left"/>
    </xf>
    <xf numFmtId="0" fontId="19" fillId="26" borderId="0" xfId="70" applyFont="1" applyFill="1" applyBorder="1" applyAlignment="1">
      <alignment horizontal="left"/>
    </xf>
    <xf numFmtId="0" fontId="73" fillId="25" borderId="0" xfId="70" applyFont="1" applyFill="1" applyBorder="1" applyAlignment="1"/>
    <xf numFmtId="167" fontId="33" fillId="0" borderId="0" xfId="70" applyNumberFormat="1" applyFont="1" applyBorder="1" applyAlignment="1">
      <alignment vertical="center"/>
    </xf>
    <xf numFmtId="0" fontId="73" fillId="25" borderId="20" xfId="70" applyFont="1" applyFill="1" applyBorder="1" applyAlignment="1">
      <alignment horizontal="left" indent="1"/>
    </xf>
    <xf numFmtId="0" fontId="5" fillId="44" borderId="0" xfId="70" applyFill="1" applyBorder="1"/>
    <xf numFmtId="0" fontId="15" fillId="44" borderId="0" xfId="70" applyFont="1" applyFill="1" applyBorder="1"/>
    <xf numFmtId="164" fontId="15" fillId="45" borderId="0" xfId="40" applyNumberFormat="1" applyFont="1" applyFill="1" applyBorder="1" applyAlignment="1">
      <alignment horizontal="center" wrapText="1"/>
    </xf>
    <xf numFmtId="0" fontId="8" fillId="44" borderId="0" xfId="70" applyFont="1" applyFill="1" applyBorder="1"/>
    <xf numFmtId="0" fontId="5" fillId="35" borderId="0" xfId="70" applyFill="1" applyBorder="1"/>
    <xf numFmtId="164" fontId="5" fillId="35" borderId="0" xfId="70" applyNumberFormat="1" applyFill="1" applyBorder="1"/>
    <xf numFmtId="0" fontId="19" fillId="35" borderId="0" xfId="70" applyFont="1" applyFill="1" applyBorder="1" applyAlignment="1">
      <alignment horizontal="right"/>
    </xf>
    <xf numFmtId="0" fontId="8"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5" fillId="0" borderId="0" xfId="70" applyFill="1" applyAlignment="1">
      <alignment vertical="center"/>
    </xf>
    <xf numFmtId="0" fontId="5" fillId="0" borderId="20" xfId="70" applyFill="1" applyBorder="1" applyAlignment="1">
      <alignment vertical="center"/>
    </xf>
    <xf numFmtId="0" fontId="5" fillId="0" borderId="0" xfId="70" applyFill="1" applyBorder="1" applyAlignment="1">
      <alignment vertical="center"/>
    </xf>
    <xf numFmtId="0" fontId="107" fillId="0" borderId="0" xfId="70" applyFont="1" applyFill="1" applyBorder="1" applyAlignment="1">
      <alignment vertical="center"/>
    </xf>
    <xf numFmtId="0" fontId="5" fillId="26" borderId="0" xfId="70" applyFill="1" applyAlignment="1">
      <alignment vertical="center"/>
    </xf>
    <xf numFmtId="0" fontId="14" fillId="26" borderId="11" xfId="62" applyFont="1" applyFill="1" applyBorder="1" applyAlignment="1">
      <alignment horizontal="center" vertical="center"/>
    </xf>
    <xf numFmtId="0" fontId="33"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3" fillId="26" borderId="0" xfId="59" applyNumberFormat="1" applyFont="1" applyFill="1" applyBorder="1" applyAlignment="1">
      <alignment horizontal="right"/>
    </xf>
    <xf numFmtId="167" fontId="15" fillId="26" borderId="0" xfId="59" applyNumberFormat="1" applyFont="1" applyFill="1" applyBorder="1" applyAlignment="1">
      <alignment horizontal="right"/>
    </xf>
    <xf numFmtId="167" fontId="15" fillId="26" borderId="0" xfId="59" applyNumberFormat="1" applyFont="1" applyFill="1" applyBorder="1" applyAlignment="1">
      <alignment horizontal="right" indent="1"/>
    </xf>
    <xf numFmtId="0" fontId="14" fillId="25" borderId="11" xfId="70" applyFont="1" applyFill="1" applyBorder="1" applyAlignment="1">
      <alignment horizontal="center"/>
    </xf>
    <xf numFmtId="2" fontId="12" fillId="26" borderId="0" xfId="62" applyNumberFormat="1" applyFont="1" applyFill="1" applyBorder="1" applyAlignment="1">
      <alignment horizontal="left" indent="1"/>
    </xf>
    <xf numFmtId="0" fontId="19" fillId="25" borderId="0" xfId="70" applyFont="1" applyFill="1" applyBorder="1" applyAlignment="1">
      <alignment horizontal="right"/>
    </xf>
    <xf numFmtId="0" fontId="5" fillId="25" borderId="20" xfId="70" applyFill="1" applyBorder="1" applyAlignment="1"/>
    <xf numFmtId="0" fontId="15" fillId="24" borderId="0" xfId="61" applyFont="1" applyFill="1" applyBorder="1" applyAlignment="1">
      <alignment horizontal="left"/>
    </xf>
    <xf numFmtId="0" fontId="97" fillId="27" borderId="0" xfId="61" applyFont="1" applyFill="1" applyBorder="1" applyAlignment="1">
      <alignment horizontal="left"/>
    </xf>
    <xf numFmtId="0" fontId="15" fillId="24" borderId="0" xfId="61" applyFont="1" applyFill="1" applyBorder="1" applyAlignment="1"/>
    <xf numFmtId="0" fontId="14" fillId="24" borderId="0" xfId="40" applyFont="1" applyFill="1" applyBorder="1" applyAlignment="1" applyProtection="1">
      <alignment horizontal="left" indent="1"/>
    </xf>
    <xf numFmtId="0" fontId="19" fillId="24" borderId="0" xfId="40" applyFont="1" applyFill="1" applyBorder="1" applyAlignment="1" applyProtection="1">
      <alignment horizontal="left" indent="1"/>
    </xf>
    <xf numFmtId="168" fontId="15" fillId="24" borderId="0" xfId="40" applyNumberFormat="1" applyFont="1" applyFill="1" applyBorder="1" applyAlignment="1" applyProtection="1">
      <alignment horizontal="right" wrapText="1"/>
    </xf>
    <xf numFmtId="0" fontId="14" fillId="24" borderId="0" xfId="40" applyFont="1" applyFill="1" applyBorder="1" applyProtection="1"/>
    <xf numFmtId="0" fontId="15" fillId="24" borderId="0" xfId="40" applyFont="1" applyFill="1" applyBorder="1" applyProtection="1"/>
    <xf numFmtId="0" fontId="73" fillId="24" borderId="0" xfId="40" applyFont="1" applyFill="1" applyBorder="1" applyProtection="1"/>
    <xf numFmtId="0" fontId="14" fillId="24" borderId="0" xfId="40" applyFont="1" applyFill="1" applyBorder="1" applyAlignment="1" applyProtection="1">
      <alignment horizontal="left"/>
    </xf>
    <xf numFmtId="165" fontId="74" fillId="0" borderId="0" xfId="70" applyNumberFormat="1" applyFont="1"/>
    <xf numFmtId="0" fontId="73" fillId="44" borderId="0" xfId="70" applyFont="1" applyFill="1" applyBorder="1" applyAlignment="1">
      <alignment horizontal="right"/>
    </xf>
    <xf numFmtId="167" fontId="73" fillId="25" borderId="0" xfId="59" applyNumberFormat="1" applyFont="1" applyFill="1" applyBorder="1" applyAlignment="1">
      <alignment horizontal="right" indent="1"/>
    </xf>
    <xf numFmtId="170" fontId="14" fillId="25" borderId="11" xfId="70" applyNumberFormat="1" applyFont="1" applyFill="1" applyBorder="1" applyAlignment="1">
      <alignment horizontal="center"/>
    </xf>
    <xf numFmtId="171" fontId="19" fillId="26" borderId="0" xfId="40" applyNumberFormat="1" applyFont="1" applyFill="1" applyBorder="1" applyAlignment="1">
      <alignment horizontal="right" wrapText="1"/>
    </xf>
    <xf numFmtId="171" fontId="19" fillId="25" borderId="0" xfId="40" applyNumberFormat="1" applyFont="1" applyFill="1" applyBorder="1" applyAlignment="1">
      <alignment horizontal="right" wrapText="1"/>
    </xf>
    <xf numFmtId="0" fontId="14" fillId="25" borderId="11" xfId="70" applyFont="1" applyFill="1" applyBorder="1" applyAlignment="1" applyProtection="1">
      <alignment horizontal="center"/>
    </xf>
    <xf numFmtId="0" fontId="14" fillId="25" borderId="12" xfId="70" applyFont="1" applyFill="1" applyBorder="1" applyAlignment="1" applyProtection="1">
      <alignment horizontal="center"/>
    </xf>
    <xf numFmtId="165" fontId="15" fillId="27" borderId="0" xfId="40" applyNumberFormat="1" applyFont="1" applyFill="1" applyBorder="1" applyAlignment="1">
      <alignment horizontal="right" wrapText="1" indent="1"/>
    </xf>
    <xf numFmtId="0" fontId="50" fillId="25" borderId="0" xfId="70" applyFont="1" applyFill="1" applyAlignment="1"/>
    <xf numFmtId="0" fontId="50" fillId="0" borderId="0" xfId="70" applyFont="1" applyBorder="1" applyAlignment="1"/>
    <xf numFmtId="0" fontId="87" fillId="25" borderId="0" xfId="70" applyFont="1" applyFill="1" applyBorder="1" applyAlignment="1">
      <alignment horizontal="left"/>
    </xf>
    <xf numFmtId="0" fontId="8" fillId="25" borderId="0" xfId="70" applyFont="1" applyFill="1" applyBorder="1" applyAlignment="1"/>
    <xf numFmtId="0" fontId="50" fillId="0" borderId="0" xfId="70" applyFont="1" applyAlignment="1"/>
    <xf numFmtId="167" fontId="6"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3" fillId="0" borderId="0" xfId="70" applyNumberFormat="1" applyFont="1" applyBorder="1" applyAlignment="1">
      <alignment vertical="center"/>
    </xf>
    <xf numFmtId="165" fontId="33" fillId="0" borderId="0" xfId="70" applyNumberFormat="1" applyFont="1" applyBorder="1" applyAlignment="1">
      <alignment vertical="center"/>
    </xf>
    <xf numFmtId="0" fontId="15" fillId="0" borderId="0" xfId="0" applyFont="1" applyAlignment="1">
      <alignment readingOrder="2"/>
    </xf>
    <xf numFmtId="0" fontId="15" fillId="24" borderId="0" xfId="40" applyFont="1" applyFill="1" applyBorder="1"/>
    <xf numFmtId="0" fontId="15" fillId="36" borderId="0" xfId="62" applyFont="1" applyFill="1" applyAlignment="1">
      <alignment vertical="center" wrapText="1"/>
    </xf>
    <xf numFmtId="0" fontId="93" fillId="38" borderId="0" xfId="62" applyFont="1" applyFill="1" applyBorder="1" applyAlignment="1">
      <alignment vertical="center"/>
    </xf>
    <xf numFmtId="0" fontId="6" fillId="36" borderId="0" xfId="62" applyFont="1" applyFill="1" applyAlignment="1">
      <alignment horizontal="left" vertical="center"/>
    </xf>
    <xf numFmtId="0" fontId="13" fillId="36" borderId="0" xfId="62" applyFont="1" applyFill="1" applyBorder="1" applyAlignment="1">
      <alignment horizontal="right" vertical="top" wrapText="1"/>
    </xf>
    <xf numFmtId="0" fontId="12" fillId="32" borderId="0" xfId="62" applyFont="1" applyFill="1" applyBorder="1" applyAlignment="1">
      <alignment horizontal="right"/>
    </xf>
    <xf numFmtId="0" fontId="13" fillId="36" borderId="38" xfId="62" applyFont="1" applyFill="1" applyBorder="1" applyAlignment="1">
      <alignment horizontal="right" vertical="top" wrapText="1"/>
    </xf>
    <xf numFmtId="0" fontId="14" fillId="36" borderId="0" xfId="62" applyFont="1" applyFill="1" applyBorder="1" applyAlignment="1">
      <alignment horizontal="right" vertical="center"/>
    </xf>
    <xf numFmtId="0" fontId="15" fillId="36" borderId="0" xfId="62" applyFont="1" applyFill="1" applyBorder="1" applyAlignment="1">
      <alignment horizontal="right" vertical="center" wrapText="1"/>
    </xf>
    <xf numFmtId="0" fontId="14" fillId="36" borderId="0" xfId="62" applyFont="1" applyFill="1" applyBorder="1" applyAlignment="1">
      <alignment horizontal="right" vertical="center" wrapText="1"/>
    </xf>
    <xf numFmtId="0" fontId="15" fillId="36" borderId="0" xfId="62" applyFont="1" applyFill="1" applyBorder="1" applyAlignment="1">
      <alignment horizontal="right" vertical="top" wrapText="1"/>
    </xf>
    <xf numFmtId="0" fontId="15" fillId="36" borderId="0" xfId="62" applyFont="1" applyFill="1" applyBorder="1" applyAlignment="1">
      <alignment horizontal="right" vertical="center"/>
    </xf>
    <xf numFmtId="0" fontId="15" fillId="36" borderId="0" xfId="62" applyFont="1" applyFill="1" applyBorder="1" applyAlignment="1">
      <alignment horizontal="right"/>
    </xf>
    <xf numFmtId="0" fontId="15" fillId="36" borderId="0" xfId="62" applyFont="1" applyFill="1" applyBorder="1" applyAlignment="1">
      <alignment horizontal="right" wrapText="1"/>
    </xf>
    <xf numFmtId="0" fontId="15" fillId="36" borderId="38" xfId="62" applyFont="1" applyFill="1" applyBorder="1" applyAlignment="1">
      <alignment horizontal="right"/>
    </xf>
    <xf numFmtId="0" fontId="5" fillId="36" borderId="0" xfId="62" applyFill="1" applyBorder="1" applyAlignment="1">
      <alignment horizontal="right" vertical="center"/>
    </xf>
    <xf numFmtId="0" fontId="5" fillId="36" borderId="0" xfId="62" applyFill="1" applyBorder="1" applyAlignment="1">
      <alignment horizontal="right"/>
    </xf>
    <xf numFmtId="164" fontId="5" fillId="0" borderId="0" xfId="70" applyNumberFormat="1" applyFill="1"/>
    <xf numFmtId="165" fontId="5" fillId="0" borderId="0" xfId="70" applyNumberFormat="1" applyFill="1" applyAlignment="1">
      <alignment vertical="center"/>
    </xf>
    <xf numFmtId="0" fontId="59" fillId="0" borderId="0" xfId="70" applyFont="1" applyFill="1"/>
    <xf numFmtId="166" fontId="5" fillId="0" borderId="0" xfId="70" applyNumberFormat="1" applyFill="1"/>
    <xf numFmtId="0" fontId="19" fillId="27" borderId="0" xfId="40" applyFont="1" applyFill="1" applyBorder="1" applyAlignment="1"/>
    <xf numFmtId="0" fontId="19" fillId="24" borderId="19" xfId="61" applyFont="1" applyFill="1" applyBorder="1" applyAlignment="1">
      <alignment horizontal="left" wrapText="1"/>
    </xf>
    <xf numFmtId="0" fontId="14" fillId="26" borderId="12" xfId="70" applyFont="1" applyFill="1" applyBorder="1" applyAlignment="1">
      <alignment horizontal="center"/>
    </xf>
    <xf numFmtId="0" fontId="14" fillId="25" borderId="12" xfId="51" applyFont="1" applyFill="1" applyBorder="1" applyAlignment="1">
      <alignment horizontal="center" vertical="center"/>
    </xf>
    <xf numFmtId="0" fontId="5" fillId="26" borderId="0" xfId="52" applyFill="1" applyBorder="1"/>
    <xf numFmtId="0" fontId="14" fillId="25" borderId="0" xfId="52" applyFont="1" applyFill="1" applyBorder="1" applyAlignment="1">
      <alignment horizontal="left"/>
    </xf>
    <xf numFmtId="0" fontId="98" fillId="25" borderId="0" xfId="52" applyFont="1" applyFill="1" applyBorder="1" applyAlignment="1">
      <alignment horizontal="left"/>
    </xf>
    <xf numFmtId="0" fontId="14" fillId="25" borderId="0" xfId="51" applyFont="1" applyFill="1" applyBorder="1" applyAlignment="1">
      <alignment horizontal="right"/>
    </xf>
    <xf numFmtId="0" fontId="0" fillId="26" borderId="22" xfId="51" applyFont="1" applyFill="1" applyBorder="1"/>
    <xf numFmtId="0" fontId="12" fillId="25" borderId="22" xfId="51" applyFont="1" applyFill="1" applyBorder="1" applyAlignment="1">
      <alignment horizontal="left"/>
    </xf>
    <xf numFmtId="0" fontId="44" fillId="25" borderId="22" xfId="51" applyFont="1" applyFill="1" applyBorder="1" applyAlignment="1">
      <alignment horizontal="left"/>
    </xf>
    <xf numFmtId="0" fontId="0" fillId="0" borderId="22" xfId="51" applyFont="1" applyBorder="1"/>
    <xf numFmtId="0" fontId="19" fillId="0" borderId="0" xfId="51" applyFont="1" applyBorder="1" applyAlignment="1">
      <alignment vertical="top"/>
    </xf>
    <xf numFmtId="0" fontId="8" fillId="25" borderId="0" xfId="51" applyFont="1" applyFill="1" applyBorder="1"/>
    <xf numFmtId="0" fontId="14" fillId="25" borderId="11" xfId="51" applyFont="1" applyFill="1" applyBorder="1" applyAlignment="1">
      <alignment horizontal="center" vertical="center"/>
    </xf>
    <xf numFmtId="0" fontId="14" fillId="25" borderId="0" xfId="51" applyFont="1" applyFill="1" applyBorder="1" applyAlignment="1">
      <alignment horizontal="center" vertical="center"/>
    </xf>
    <xf numFmtId="49" fontId="14" fillId="25" borderId="0" xfId="51" applyNumberFormat="1" applyFont="1" applyFill="1" applyBorder="1" applyAlignment="1">
      <alignment horizontal="center" vertical="center" wrapText="1"/>
    </xf>
    <xf numFmtId="0" fontId="12" fillId="26" borderId="0" xfId="51" applyFont="1" applyFill="1" applyBorder="1" applyAlignment="1">
      <alignment horizontal="center"/>
    </xf>
    <xf numFmtId="0" fontId="19" fillId="25" borderId="0" xfId="51" applyFont="1" applyFill="1" applyBorder="1" applyAlignment="1">
      <alignment horizontal="center"/>
    </xf>
    <xf numFmtId="1" fontId="19" fillId="25" borderId="10" xfId="51" applyNumberFormat="1" applyFont="1" applyFill="1" applyBorder="1" applyAlignment="1">
      <alignment horizontal="center"/>
    </xf>
    <xf numFmtId="3" fontId="19" fillId="24" borderId="0" xfId="61" applyNumberFormat="1" applyFont="1" applyFill="1" applyBorder="1" applyAlignment="1">
      <alignment horizontal="center" wrapText="1"/>
    </xf>
    <xf numFmtId="0" fontId="12" fillId="25" borderId="19" xfId="51" applyFont="1" applyFill="1" applyBorder="1" applyAlignment="1">
      <alignment horizontal="center"/>
    </xf>
    <xf numFmtId="0" fontId="12" fillId="25" borderId="0" xfId="51" applyFont="1" applyFill="1" applyAlignment="1">
      <alignment horizontal="center"/>
    </xf>
    <xf numFmtId="0" fontId="12" fillId="0" borderId="0" xfId="51" applyFont="1" applyAlignment="1">
      <alignment horizontal="center"/>
    </xf>
    <xf numFmtId="165" fontId="15" fillId="27" borderId="0" xfId="61" applyNumberFormat="1" applyFont="1" applyFill="1" applyBorder="1" applyAlignment="1">
      <alignment horizontal="center" wrapText="1"/>
    </xf>
    <xf numFmtId="165" fontId="14" fillId="27" borderId="0" xfId="61" applyNumberFormat="1" applyFont="1" applyFill="1" applyBorder="1" applyAlignment="1">
      <alignment horizontal="center" wrapText="1"/>
    </xf>
    <xf numFmtId="0" fontId="14" fillId="40" borderId="0" xfId="61" applyFont="1" applyFill="1" applyBorder="1" applyAlignment="1">
      <alignment horizontal="left"/>
    </xf>
    <xf numFmtId="167" fontId="11" fillId="35" borderId="0" xfId="70" applyNumberFormat="1" applyFont="1" applyFill="1" applyBorder="1" applyAlignment="1">
      <alignment horizontal="right" indent="3"/>
    </xf>
    <xf numFmtId="4" fontId="14"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59" fillId="0" borderId="0" xfId="70" applyNumberFormat="1" applyFont="1" applyFill="1"/>
    <xf numFmtId="0" fontId="14" fillId="25" borderId="52" xfId="70" applyFont="1" applyFill="1" applyBorder="1" applyAlignment="1">
      <alignment horizontal="center"/>
    </xf>
    <xf numFmtId="0" fontId="14" fillId="25" borderId="11" xfId="70" applyFont="1" applyFill="1" applyBorder="1" applyAlignment="1">
      <alignment horizontal="center"/>
    </xf>
    <xf numFmtId="0" fontId="44" fillId="0" borderId="0" xfId="70" applyFont="1" applyProtection="1">
      <protection locked="0"/>
    </xf>
    <xf numFmtId="0" fontId="11" fillId="24" borderId="0" xfId="66" applyFont="1" applyFill="1" applyBorder="1" applyAlignment="1">
      <alignment horizontal="left" vertical="center"/>
    </xf>
    <xf numFmtId="0" fontId="46" fillId="25" borderId="0" xfId="63" applyFont="1" applyFill="1" applyBorder="1" applyAlignment="1">
      <alignment horizontal="left" vertical="center" wrapText="1"/>
    </xf>
    <xf numFmtId="0" fontId="15" fillId="25" borderId="0" xfId="70" applyFont="1" applyFill="1" applyBorder="1" applyAlignment="1">
      <alignment vertical="center"/>
    </xf>
    <xf numFmtId="4" fontId="6" fillId="25" borderId="0" xfId="63" applyNumberFormat="1" applyFont="1" applyFill="1" applyBorder="1" applyAlignment="1">
      <alignment horizontal="left" vertical="center" wrapText="1"/>
    </xf>
    <xf numFmtId="0" fontId="6" fillId="26" borderId="0" xfId="70" applyFont="1" applyFill="1" applyBorder="1" applyAlignment="1">
      <alignment vertical="center" wrapText="1"/>
    </xf>
    <xf numFmtId="0" fontId="6" fillId="25" borderId="0" xfId="70" applyFont="1" applyFill="1" applyBorder="1" applyAlignment="1">
      <alignment vertical="center" wrapText="1"/>
    </xf>
    <xf numFmtId="0" fontId="44" fillId="25" borderId="0" xfId="70" applyFont="1" applyFill="1" applyAlignment="1">
      <alignment vertical="center"/>
    </xf>
    <xf numFmtId="0" fontId="44" fillId="25" borderId="20" xfId="70" applyFont="1" applyFill="1" applyBorder="1" applyAlignment="1">
      <alignment vertical="center"/>
    </xf>
    <xf numFmtId="0" fontId="11" fillId="25" borderId="0" xfId="63" applyFont="1" applyFill="1" applyBorder="1" applyAlignment="1">
      <alignment horizontal="left" vertical="center" wrapText="1"/>
    </xf>
    <xf numFmtId="0" fontId="44" fillId="0" borderId="0" xfId="70" applyFont="1" applyAlignment="1">
      <alignment vertical="center"/>
    </xf>
    <xf numFmtId="0" fontId="11" fillId="24" borderId="0" xfId="40" applyFont="1" applyFill="1" applyBorder="1" applyAlignment="1">
      <alignment horizontal="left" vertical="center"/>
    </xf>
    <xf numFmtId="0" fontId="6" fillId="25" borderId="0" xfId="70" applyFont="1" applyFill="1" applyAlignment="1">
      <alignment vertical="center"/>
    </xf>
    <xf numFmtId="0" fontId="6" fillId="25" borderId="20" xfId="70" applyFont="1" applyFill="1" applyBorder="1" applyAlignment="1">
      <alignment vertical="center"/>
    </xf>
    <xf numFmtId="0" fontId="6" fillId="25" borderId="0" xfId="70" applyFont="1" applyFill="1" applyBorder="1" applyAlignment="1">
      <alignment vertical="center"/>
    </xf>
    <xf numFmtId="0" fontId="6" fillId="0" borderId="0" xfId="70" applyFont="1" applyAlignment="1">
      <alignment vertical="center"/>
    </xf>
    <xf numFmtId="0" fontId="11" fillId="27" borderId="0" xfId="40" applyFont="1" applyFill="1" applyBorder="1" applyAlignment="1">
      <alignment vertical="center"/>
    </xf>
    <xf numFmtId="4" fontId="6" fillId="26" borderId="0" xfId="63" applyNumberFormat="1" applyFont="1" applyFill="1" applyBorder="1" applyAlignment="1">
      <alignment horizontal="left" vertical="center" wrapText="1"/>
    </xf>
    <xf numFmtId="0" fontId="11" fillId="27" borderId="0" xfId="66" applyFont="1" applyFill="1" applyBorder="1" applyAlignment="1">
      <alignment horizontal="left" vertical="center"/>
    </xf>
    <xf numFmtId="0" fontId="6" fillId="26" borderId="0" xfId="70" applyFont="1" applyFill="1" applyAlignment="1">
      <alignment vertical="center" wrapText="1"/>
    </xf>
    <xf numFmtId="0" fontId="6" fillId="26" borderId="0" xfId="63" applyFont="1" applyFill="1" applyBorder="1" applyAlignment="1">
      <alignment horizontal="left" vertical="center" wrapText="1"/>
    </xf>
    <xf numFmtId="0" fontId="6" fillId="26" borderId="0" xfId="70" quotePrefix="1" applyFont="1" applyFill="1" applyBorder="1" applyAlignment="1">
      <alignment vertical="center" wrapText="1"/>
    </xf>
    <xf numFmtId="0" fontId="6" fillId="25" borderId="0" xfId="70" quotePrefix="1" applyFont="1" applyFill="1" applyBorder="1" applyAlignment="1">
      <alignment vertical="center" wrapText="1"/>
    </xf>
    <xf numFmtId="0" fontId="15" fillId="40" borderId="0" xfId="61" applyFont="1" applyFill="1" applyBorder="1" applyAlignment="1">
      <alignment horizontal="left" indent="1"/>
    </xf>
    <xf numFmtId="3" fontId="19" fillId="40" borderId="0" xfId="61" applyNumberFormat="1" applyFont="1" applyFill="1" applyBorder="1" applyAlignment="1">
      <alignment horizontal="center" wrapText="1"/>
    </xf>
    <xf numFmtId="0" fontId="15" fillId="40" borderId="0" xfId="61" applyFont="1" applyFill="1" applyBorder="1" applyAlignment="1"/>
    <xf numFmtId="1" fontId="48" fillId="0" borderId="0" xfId="70" applyNumberFormat="1" applyFont="1"/>
    <xf numFmtId="0" fontId="44" fillId="25" borderId="0" xfId="70" applyFont="1" applyFill="1" applyProtection="1">
      <protection locked="0"/>
    </xf>
    <xf numFmtId="0" fontId="14" fillId="26" borderId="63" xfId="70" applyFont="1" applyFill="1" applyBorder="1" applyAlignment="1"/>
    <xf numFmtId="0" fontId="5" fillId="26" borderId="0" xfId="62" applyFill="1"/>
    <xf numFmtId="0" fontId="48" fillId="26" borderId="0" xfId="62" applyFont="1" applyFill="1"/>
    <xf numFmtId="0" fontId="44" fillId="25" borderId="19" xfId="70" applyFont="1" applyFill="1" applyBorder="1" applyProtection="1">
      <protection locked="0"/>
    </xf>
    <xf numFmtId="0" fontId="44" fillId="25" borderId="0" xfId="70" applyFont="1" applyFill="1" applyBorder="1" applyProtection="1">
      <protection locked="0"/>
    </xf>
    <xf numFmtId="0" fontId="19" fillId="24" borderId="0" xfId="40" applyFont="1" applyFill="1" applyBorder="1" applyProtection="1">
      <protection locked="0"/>
    </xf>
    <xf numFmtId="0" fontId="15" fillId="24" borderId="0" xfId="40" applyFont="1" applyFill="1" applyBorder="1" applyProtection="1">
      <protection locked="0"/>
    </xf>
    <xf numFmtId="167" fontId="15" fillId="25" borderId="0" xfId="70" applyNumberFormat="1" applyFont="1" applyFill="1" applyBorder="1" applyAlignment="1" applyProtection="1">
      <alignment horizontal="right"/>
      <protection locked="0"/>
    </xf>
    <xf numFmtId="0" fontId="9" fillId="25" borderId="0" xfId="70" applyFont="1" applyFill="1" applyBorder="1" applyProtection="1">
      <protection locked="0"/>
    </xf>
    <xf numFmtId="0" fontId="12" fillId="25" borderId="0" xfId="0" applyFont="1" applyFill="1" applyBorder="1" applyAlignment="1">
      <alignment horizontal="left" vertical="center"/>
    </xf>
    <xf numFmtId="49" fontId="53" fillId="24" borderId="0" xfId="40" applyNumberFormat="1" applyFont="1" applyFill="1" applyBorder="1" applyAlignment="1">
      <alignment horizontal="center" readingOrder="1"/>
    </xf>
    <xf numFmtId="49" fontId="53" fillId="37" borderId="0" xfId="40" applyNumberFormat="1" applyFont="1" applyFill="1" applyBorder="1" applyAlignment="1">
      <alignment horizontal="center" vertical="center" readingOrder="1"/>
    </xf>
    <xf numFmtId="2" fontId="45" fillId="26" borderId="0" xfId="70" applyNumberFormat="1" applyFont="1" applyFill="1" applyBorder="1" applyAlignment="1">
      <alignment horizontal="center"/>
    </xf>
    <xf numFmtId="0" fontId="14" fillId="25" borderId="0" xfId="0" applyFont="1" applyFill="1" applyBorder="1" applyAlignment="1">
      <alignment horizontal="center"/>
    </xf>
    <xf numFmtId="0" fontId="14" fillId="25" borderId="0" xfId="0" applyFont="1" applyFill="1" applyBorder="1" applyAlignment="1">
      <alignment horizontal="center"/>
    </xf>
    <xf numFmtId="3" fontId="16" fillId="0" borderId="0" xfId="70" applyNumberFormat="1" applyFont="1"/>
    <xf numFmtId="0" fontId="83" fillId="26" borderId="0" xfId="62" applyFont="1" applyFill="1" applyBorder="1" applyAlignment="1">
      <alignment horizontal="center" vertical="center"/>
    </xf>
    <xf numFmtId="1" fontId="73" fillId="25" borderId="0" xfId="62" applyNumberFormat="1" applyFont="1" applyFill="1" applyBorder="1" applyAlignment="1">
      <alignment horizontal="right"/>
    </xf>
    <xf numFmtId="3" fontId="73" fillId="25" borderId="0" xfId="62" applyNumberFormat="1" applyFont="1" applyFill="1" applyBorder="1" applyAlignment="1">
      <alignment horizontal="right"/>
    </xf>
    <xf numFmtId="0" fontId="48" fillId="0" borderId="0" xfId="62" applyFont="1" applyFill="1" applyBorder="1"/>
    <xf numFmtId="0" fontId="59" fillId="0" borderId="0" xfId="62" applyFont="1" applyFill="1" applyBorder="1" applyAlignment="1"/>
    <xf numFmtId="0" fontId="48" fillId="26" borderId="0" xfId="62" applyFont="1" applyFill="1" applyBorder="1"/>
    <xf numFmtId="0" fontId="14" fillId="26" borderId="0" xfId="62" applyFont="1" applyFill="1" applyBorder="1" applyAlignment="1">
      <alignment horizontal="left" indent="1"/>
    </xf>
    <xf numFmtId="0" fontId="5" fillId="26" borderId="0" xfId="62" applyFill="1" applyBorder="1"/>
    <xf numFmtId="0" fontId="73" fillId="26" borderId="0" xfId="62" applyFont="1" applyFill="1" applyBorder="1" applyAlignment="1">
      <alignment horizontal="left"/>
    </xf>
    <xf numFmtId="3" fontId="43" fillId="26" borderId="0" xfId="62" applyNumberFormat="1" applyFont="1" applyFill="1" applyBorder="1" applyAlignment="1">
      <alignment horizontal="right"/>
    </xf>
    <xf numFmtId="0" fontId="32" fillId="26" borderId="0" xfId="40" applyFont="1" applyFill="1" applyBorder="1"/>
    <xf numFmtId="0" fontId="19" fillId="26" borderId="0" xfId="62" applyFont="1" applyFill="1" applyBorder="1" applyAlignment="1">
      <alignment horizontal="justify" wrapText="1"/>
    </xf>
    <xf numFmtId="0" fontId="62" fillId="26" borderId="0" xfId="62" applyFont="1" applyFill="1" applyBorder="1" applyAlignment="1">
      <alignment horizontal="left" vertical="center" indent="1"/>
    </xf>
    <xf numFmtId="0" fontId="60" fillId="26" borderId="0" xfId="62" applyFont="1" applyFill="1" applyBorder="1" applyAlignment="1">
      <alignment vertical="center"/>
    </xf>
    <xf numFmtId="0" fontId="59" fillId="26" borderId="0" xfId="62" applyFont="1" applyFill="1" applyBorder="1" applyAlignment="1">
      <alignment vertical="center"/>
    </xf>
    <xf numFmtId="1" fontId="14" fillId="26" borderId="0" xfId="40" applyNumberFormat="1" applyFont="1" applyFill="1" applyBorder="1" applyAlignment="1">
      <alignment horizontal="center" wrapText="1"/>
    </xf>
    <xf numFmtId="164" fontId="14" fillId="26" borderId="0" xfId="40" applyNumberFormat="1" applyFont="1" applyFill="1" applyBorder="1" applyAlignment="1">
      <alignment horizontal="right" wrapText="1" indent="2"/>
    </xf>
    <xf numFmtId="0" fontId="59" fillId="26" borderId="0" xfId="62" applyFont="1" applyFill="1" applyBorder="1"/>
    <xf numFmtId="1" fontId="73" fillId="25" borderId="0" xfId="62" applyNumberFormat="1" applyFont="1" applyFill="1" applyBorder="1" applyAlignment="1">
      <alignment horizontal="center"/>
    </xf>
    <xf numFmtId="3" fontId="73" fillId="25" borderId="0" xfId="62" applyNumberFormat="1" applyFont="1" applyFill="1" applyBorder="1" applyAlignment="1">
      <alignment horizontal="center"/>
    </xf>
    <xf numFmtId="3" fontId="14" fillId="25" borderId="0" xfId="62" applyNumberFormat="1" applyFont="1" applyFill="1" applyBorder="1" applyAlignment="1">
      <alignment horizontal="center"/>
    </xf>
    <xf numFmtId="0" fontId="14" fillId="26" borderId="0" xfId="0" applyFont="1" applyFill="1" applyBorder="1" applyAlignment="1">
      <alignment horizontal="center"/>
    </xf>
    <xf numFmtId="1" fontId="73" fillId="26" borderId="0" xfId="62" applyNumberFormat="1" applyFont="1" applyFill="1" applyBorder="1" applyAlignment="1">
      <alignment horizontal="right"/>
    </xf>
    <xf numFmtId="3" fontId="14" fillId="26" borderId="0" xfId="62" applyNumberFormat="1" applyFont="1" applyFill="1" applyBorder="1" applyAlignment="1">
      <alignment horizontal="right" indent="2"/>
    </xf>
    <xf numFmtId="3" fontId="73" fillId="26" borderId="0" xfId="62" applyNumberFormat="1" applyFont="1" applyFill="1" applyBorder="1" applyAlignment="1">
      <alignment horizontal="right"/>
    </xf>
    <xf numFmtId="3" fontId="14" fillId="26" borderId="0" xfId="62" applyNumberFormat="1" applyFont="1" applyFill="1" applyBorder="1" applyAlignment="1">
      <alignment horizontal="right"/>
    </xf>
    <xf numFmtId="1" fontId="14" fillId="26" borderId="64" xfId="0" applyNumberFormat="1" applyFont="1" applyFill="1" applyBorder="1" applyAlignment="1"/>
    <xf numFmtId="1" fontId="73" fillId="26" borderId="0" xfId="62" applyNumberFormat="1" applyFont="1" applyFill="1" applyBorder="1" applyAlignment="1"/>
    <xf numFmtId="3" fontId="73" fillId="26" borderId="0" xfId="62" applyNumberFormat="1" applyFont="1" applyFill="1" applyBorder="1" applyAlignment="1"/>
    <xf numFmtId="1" fontId="14" fillId="26" borderId="64" xfId="0" applyNumberFormat="1" applyFont="1" applyFill="1" applyBorder="1" applyAlignment="1">
      <alignment horizontal="center"/>
    </xf>
    <xf numFmtId="1" fontId="73" fillId="26" borderId="0" xfId="62" applyNumberFormat="1" applyFont="1" applyFill="1" applyBorder="1" applyAlignment="1">
      <alignment horizontal="center"/>
    </xf>
    <xf numFmtId="3" fontId="14" fillId="26" borderId="0" xfId="62" applyNumberFormat="1" applyFont="1" applyFill="1" applyBorder="1" applyAlignment="1">
      <alignment horizontal="center"/>
    </xf>
    <xf numFmtId="3" fontId="73" fillId="26" borderId="0" xfId="62" applyNumberFormat="1" applyFont="1" applyFill="1" applyBorder="1" applyAlignment="1">
      <alignment horizontal="center"/>
    </xf>
    <xf numFmtId="1" fontId="14" fillId="25" borderId="64" xfId="0" applyNumberFormat="1" applyFont="1" applyFill="1" applyBorder="1" applyAlignment="1">
      <alignment horizontal="center"/>
    </xf>
    <xf numFmtId="3" fontId="73" fillId="25" borderId="0" xfId="62" applyNumberFormat="1" applyFont="1" applyFill="1" applyBorder="1" applyAlignment="1"/>
    <xf numFmtId="1" fontId="14" fillId="25" borderId="64" xfId="0" applyNumberFormat="1" applyFont="1" applyFill="1" applyBorder="1" applyAlignment="1">
      <alignment horizontal="right"/>
    </xf>
    <xf numFmtId="0" fontId="14" fillId="25" borderId="0" xfId="0" applyFont="1" applyFill="1" applyBorder="1" applyAlignment="1">
      <alignment horizontal="right"/>
    </xf>
    <xf numFmtId="3" fontId="6" fillId="26" borderId="0" xfId="70" applyNumberFormat="1" applyFont="1" applyFill="1" applyBorder="1"/>
    <xf numFmtId="0" fontId="79" fillId="26" borderId="0" xfId="70" applyFont="1" applyFill="1" applyBorder="1" applyAlignment="1">
      <alignment horizontal="left" vertical="center"/>
    </xf>
    <xf numFmtId="3" fontId="15" fillId="26" borderId="0" xfId="70" applyNumberFormat="1" applyFont="1" applyFill="1" applyBorder="1" applyAlignment="1">
      <alignment horizontal="right"/>
    </xf>
    <xf numFmtId="0" fontId="19" fillId="25" borderId="65" xfId="62" applyFont="1" applyFill="1" applyBorder="1" applyAlignment="1">
      <alignment vertical="top"/>
    </xf>
    <xf numFmtId="0" fontId="78" fillId="26" borderId="66" xfId="0" applyFont="1" applyFill="1" applyBorder="1" applyAlignment="1">
      <alignment horizontal="left" vertical="center" wrapText="1"/>
    </xf>
    <xf numFmtId="0" fontId="78" fillId="26" borderId="0" xfId="0" applyFont="1" applyFill="1" applyBorder="1" applyAlignment="1">
      <alignment horizontal="left" vertical="center" wrapText="1"/>
    </xf>
    <xf numFmtId="1" fontId="14" fillId="26" borderId="64" xfId="0" applyNumberFormat="1" applyFont="1" applyFill="1" applyBorder="1" applyAlignment="1">
      <alignment horizontal="right"/>
    </xf>
    <xf numFmtId="0" fontId="14" fillId="26" borderId="0" xfId="0" applyFont="1" applyFill="1" applyBorder="1" applyAlignment="1">
      <alignment horizontal="right"/>
    </xf>
    <xf numFmtId="0" fontId="86" fillId="26" borderId="0" xfId="62" applyFont="1" applyFill="1" applyAlignment="1">
      <alignment horizontal="center"/>
    </xf>
    <xf numFmtId="0" fontId="73"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5" fillId="25" borderId="0" xfId="62" applyNumberFormat="1" applyFont="1" applyFill="1" applyBorder="1" applyAlignment="1">
      <alignment horizontal="center"/>
    </xf>
    <xf numFmtId="3" fontId="15" fillId="25" borderId="0" xfId="62" applyNumberFormat="1" applyFont="1" applyFill="1" applyBorder="1" applyAlignment="1">
      <alignment horizontal="right"/>
    </xf>
    <xf numFmtId="3" fontId="15" fillId="26" borderId="0" xfId="62" applyNumberFormat="1" applyFont="1" applyFill="1" applyBorder="1" applyAlignment="1"/>
    <xf numFmtId="3" fontId="15" fillId="26" borderId="0" xfId="62" applyNumberFormat="1" applyFont="1" applyFill="1" applyBorder="1" applyAlignment="1">
      <alignment horizontal="center"/>
    </xf>
    <xf numFmtId="3" fontId="15" fillId="26" borderId="0" xfId="62" applyNumberFormat="1" applyFont="1" applyFill="1" applyBorder="1" applyAlignment="1">
      <alignment horizontal="right"/>
    </xf>
    <xf numFmtId="3" fontId="15" fillId="25" borderId="0" xfId="62" applyNumberFormat="1" applyFont="1" applyFill="1" applyBorder="1" applyAlignment="1"/>
    <xf numFmtId="165" fontId="5" fillId="0" borderId="0" xfId="70" applyNumberFormat="1" applyFill="1"/>
    <xf numFmtId="0" fontId="14" fillId="26" borderId="11" xfId="0" applyFont="1" applyFill="1" applyBorder="1" applyAlignment="1">
      <alignment horizontal="center"/>
    </xf>
    <xf numFmtId="0" fontId="73" fillId="25" borderId="0" xfId="70" applyFont="1" applyFill="1" applyBorder="1" applyAlignment="1">
      <alignment horizontal="left"/>
    </xf>
    <xf numFmtId="0" fontId="15" fillId="25" borderId="0" xfId="70" applyNumberFormat="1" applyFont="1" applyFill="1" applyBorder="1" applyAlignment="1">
      <alignment horizontal="right"/>
    </xf>
    <xf numFmtId="0" fontId="14" fillId="25"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5" fillId="26" borderId="0" xfId="62" applyFill="1" applyBorder="1" applyAlignment="1">
      <alignment vertical="center"/>
    </xf>
    <xf numFmtId="0" fontId="5" fillId="25" borderId="19" xfId="62" applyFill="1" applyBorder="1" applyAlignment="1">
      <alignment vertical="center"/>
    </xf>
    <xf numFmtId="0" fontId="5" fillId="0" borderId="0" xfId="62" applyFill="1" applyBorder="1" applyAlignment="1">
      <alignment vertical="center"/>
    </xf>
    <xf numFmtId="0" fontId="59" fillId="25" borderId="0" xfId="62" applyFont="1" applyFill="1" applyAlignment="1">
      <alignment vertical="center"/>
    </xf>
    <xf numFmtId="0" fontId="14" fillId="25" borderId="0" xfId="62" applyFont="1" applyFill="1" applyBorder="1" applyAlignment="1">
      <alignment horizontal="left" vertical="center"/>
    </xf>
    <xf numFmtId="0" fontId="14" fillId="25" borderId="0" xfId="62" applyFont="1" applyFill="1" applyBorder="1" applyAlignment="1">
      <alignment horizontal="justify" vertical="center"/>
    </xf>
    <xf numFmtId="3" fontId="15" fillId="25" borderId="0" xfId="62" applyNumberFormat="1" applyFont="1" applyFill="1" applyBorder="1" applyAlignment="1">
      <alignment vertical="center"/>
    </xf>
    <xf numFmtId="0" fontId="14" fillId="25" borderId="0" xfId="62" applyFont="1" applyFill="1" applyBorder="1" applyAlignment="1">
      <alignment horizontal="left"/>
    </xf>
    <xf numFmtId="0" fontId="86" fillId="26" borderId="0" xfId="62" applyFont="1" applyFill="1" applyAlignment="1">
      <alignment horizontal="center" vertical="center"/>
    </xf>
    <xf numFmtId="3" fontId="15" fillId="25" borderId="0" xfId="62" applyNumberFormat="1" applyFont="1" applyFill="1" applyBorder="1" applyAlignment="1">
      <alignment horizontal="center" vertical="center"/>
    </xf>
    <xf numFmtId="3" fontId="15" fillId="25" borderId="0" xfId="62" applyNumberFormat="1" applyFont="1" applyFill="1" applyBorder="1" applyAlignment="1">
      <alignment horizontal="right" vertical="center"/>
    </xf>
    <xf numFmtId="3" fontId="15" fillId="26" borderId="0" xfId="62" applyNumberFormat="1" applyFont="1" applyFill="1" applyBorder="1" applyAlignment="1">
      <alignment vertical="center"/>
    </xf>
    <xf numFmtId="3" fontId="15" fillId="26" borderId="0" xfId="62" applyNumberFormat="1" applyFont="1" applyFill="1" applyBorder="1" applyAlignment="1">
      <alignment horizontal="center" vertical="center"/>
    </xf>
    <xf numFmtId="3" fontId="15" fillId="26" borderId="0" xfId="62" applyNumberFormat="1" applyFont="1" applyFill="1" applyBorder="1" applyAlignment="1">
      <alignment horizontal="right" vertical="center"/>
    </xf>
    <xf numFmtId="164" fontId="15" fillId="27" borderId="20" xfId="40" applyNumberFormat="1" applyFont="1" applyFill="1" applyBorder="1" applyAlignment="1">
      <alignment horizontal="center" readingOrder="1"/>
    </xf>
    <xf numFmtId="164" fontId="15" fillId="27" borderId="0" xfId="40" applyNumberFormat="1" applyFont="1" applyFill="1" applyBorder="1" applyAlignment="1">
      <alignment horizontal="center" readingOrder="1"/>
    </xf>
    <xf numFmtId="0" fontId="73" fillId="25" borderId="0" xfId="70" applyFont="1" applyFill="1" applyBorder="1" applyAlignment="1">
      <alignment horizontal="left"/>
    </xf>
    <xf numFmtId="0" fontId="73" fillId="26" borderId="0" xfId="70" applyFont="1" applyFill="1" applyBorder="1" applyAlignment="1">
      <alignment horizontal="left"/>
    </xf>
    <xf numFmtId="0" fontId="14" fillId="25" borderId="0" xfId="70" applyFont="1" applyFill="1" applyBorder="1" applyAlignment="1">
      <alignment horizontal="left"/>
    </xf>
    <xf numFmtId="0" fontId="12" fillId="25" borderId="22" xfId="70" applyFont="1" applyFill="1" applyBorder="1" applyAlignment="1">
      <alignment horizontal="left"/>
    </xf>
    <xf numFmtId="1" fontId="16" fillId="0" borderId="0" xfId="70" applyNumberFormat="1" applyFont="1"/>
    <xf numFmtId="0" fontId="19" fillId="24" borderId="0" xfId="40" applyFont="1" applyFill="1" applyBorder="1" applyAlignment="1" applyProtection="1">
      <alignment horizontal="left"/>
    </xf>
    <xf numFmtId="0" fontId="19" fillId="26" borderId="0" xfId="70" applyFont="1" applyFill="1" applyBorder="1" applyAlignment="1">
      <alignment vertical="top"/>
    </xf>
    <xf numFmtId="49" fontId="14" fillId="25" borderId="12" xfId="62" applyNumberFormat="1" applyFont="1" applyFill="1" applyBorder="1" applyAlignment="1">
      <alignment horizontal="center" vertical="center" wrapText="1"/>
    </xf>
    <xf numFmtId="0" fontId="14" fillId="25" borderId="57" xfId="62" applyFont="1" applyFill="1" applyBorder="1" applyAlignment="1">
      <alignment horizontal="center"/>
    </xf>
    <xf numFmtId="0" fontId="14" fillId="25" borderId="0" xfId="70" applyFont="1" applyFill="1" applyBorder="1" applyAlignment="1">
      <alignment horizontal="left"/>
    </xf>
    <xf numFmtId="165" fontId="12" fillId="26" borderId="0" xfId="70" applyNumberFormat="1" applyFont="1" applyFill="1" applyBorder="1" applyAlignment="1">
      <alignment horizontal="center" vertical="center"/>
    </xf>
    <xf numFmtId="0" fontId="14" fillId="25" borderId="12" xfId="70" applyFont="1" applyFill="1" applyBorder="1" applyAlignment="1">
      <alignment horizontal="center"/>
    </xf>
    <xf numFmtId="0" fontId="50" fillId="25" borderId="0" xfId="70" applyFont="1" applyFill="1" applyAlignment="1">
      <alignment vertical="center"/>
    </xf>
    <xf numFmtId="0" fontId="50" fillId="25" borderId="20" xfId="70" applyFont="1" applyFill="1" applyBorder="1" applyAlignment="1">
      <alignment vertical="center"/>
    </xf>
    <xf numFmtId="0" fontId="9" fillId="25" borderId="0" xfId="70" applyFont="1" applyFill="1" applyBorder="1" applyAlignment="1">
      <alignment vertical="center"/>
    </xf>
    <xf numFmtId="0" fontId="50" fillId="25" borderId="0" xfId="70" applyFont="1" applyFill="1" applyBorder="1" applyAlignment="1">
      <alignment vertical="center"/>
    </xf>
    <xf numFmtId="0" fontId="50" fillId="0" borderId="0" xfId="70" applyFont="1" applyAlignment="1">
      <alignment vertical="center"/>
    </xf>
    <xf numFmtId="1" fontId="84" fillId="26" borderId="0" xfId="70" applyNumberFormat="1" applyFont="1" applyFill="1" applyBorder="1" applyAlignment="1">
      <alignment horizontal="right" vertical="center"/>
    </xf>
    <xf numFmtId="167" fontId="5" fillId="0" borderId="0" xfId="70" applyNumberFormat="1" applyFill="1"/>
    <xf numFmtId="0" fontId="16" fillId="0" borderId="0" xfId="70" applyFont="1" applyAlignment="1"/>
    <xf numFmtId="164" fontId="59" fillId="0" borderId="0" xfId="70" applyNumberFormat="1" applyFont="1" applyFill="1"/>
    <xf numFmtId="168" fontId="5" fillId="0" borderId="0" xfId="70" applyNumberFormat="1" applyFill="1"/>
    <xf numFmtId="0" fontId="5" fillId="0" borderId="0" xfId="219" applyFont="1"/>
    <xf numFmtId="0" fontId="8" fillId="25" borderId="0" xfId="0" applyFont="1" applyFill="1" applyBorder="1"/>
    <xf numFmtId="0" fontId="14" fillId="26" borderId="52" xfId="70" applyFont="1" applyFill="1" applyBorder="1" applyAlignment="1">
      <alignment horizontal="center"/>
    </xf>
    <xf numFmtId="0" fontId="14" fillId="25" borderId="0" xfId="0" applyFont="1" applyFill="1" applyBorder="1" applyAlignment="1">
      <alignment horizontal="center"/>
    </xf>
    <xf numFmtId="0" fontId="56" fillId="26" borderId="0" xfId="62" applyFont="1" applyFill="1" applyBorder="1"/>
    <xf numFmtId="0" fontId="14" fillId="26" borderId="51" xfId="70" applyFont="1" applyFill="1" applyBorder="1" applyAlignment="1"/>
    <xf numFmtId="0" fontId="14" fillId="25" borderId="69" xfId="62" applyFont="1" applyFill="1" applyBorder="1" applyAlignment="1">
      <alignment horizontal="center"/>
    </xf>
    <xf numFmtId="167" fontId="15" fillId="27" borderId="69" xfId="40" applyNumberFormat="1" applyFont="1" applyFill="1" applyBorder="1" applyAlignment="1">
      <alignment horizontal="right" wrapText="1" indent="1"/>
    </xf>
    <xf numFmtId="167" fontId="73" fillId="26" borderId="0" xfId="62" applyNumberFormat="1" applyFont="1" applyFill="1" applyBorder="1" applyAlignment="1">
      <alignment horizontal="right" indent="1"/>
    </xf>
    <xf numFmtId="165" fontId="6" fillId="25" borderId="0" xfId="0" applyNumberFormat="1" applyFont="1" applyFill="1" applyBorder="1" applyAlignment="1">
      <alignment horizontal="right" indent="1"/>
    </xf>
    <xf numFmtId="167" fontId="73" fillId="27" borderId="70" xfId="40" applyNumberFormat="1" applyFont="1" applyFill="1" applyBorder="1" applyAlignment="1">
      <alignment horizontal="right" wrapText="1" indent="1"/>
    </xf>
    <xf numFmtId="167" fontId="15" fillId="27" borderId="70" xfId="40" applyNumberFormat="1" applyFont="1" applyFill="1" applyBorder="1" applyAlignment="1">
      <alignment horizontal="right" wrapText="1" indent="1"/>
    </xf>
    <xf numFmtId="167" fontId="15" fillId="27" borderId="70" xfId="40" applyNumberFormat="1" applyFont="1" applyFill="1" applyBorder="1" applyAlignment="1">
      <alignment horizontal="center" wrapText="1"/>
    </xf>
    <xf numFmtId="165" fontId="73" fillId="27" borderId="70" xfId="58" applyNumberFormat="1" applyFont="1" applyFill="1" applyBorder="1" applyAlignment="1">
      <alignment horizontal="right" wrapText="1" indent="1"/>
    </xf>
    <xf numFmtId="165" fontId="15" fillId="27" borderId="70" xfId="40" applyNumberFormat="1" applyFont="1" applyFill="1" applyBorder="1" applyAlignment="1">
      <alignment horizontal="right" wrapText="1" indent="1"/>
    </xf>
    <xf numFmtId="2" fontId="15" fillId="27" borderId="70" xfId="40" applyNumberFormat="1" applyFont="1" applyFill="1" applyBorder="1" applyAlignment="1">
      <alignment horizontal="right" wrapText="1" indent="1"/>
    </xf>
    <xf numFmtId="167" fontId="73" fillId="27" borderId="69" xfId="40" applyNumberFormat="1" applyFont="1" applyFill="1" applyBorder="1" applyAlignment="1">
      <alignment horizontal="right" wrapText="1" indent="1"/>
    </xf>
    <xf numFmtId="0" fontId="70" fillId="0" borderId="0" xfId="70" applyFont="1"/>
    <xf numFmtId="1" fontId="70" fillId="0" borderId="0" xfId="70" applyNumberFormat="1" applyFont="1"/>
    <xf numFmtId="3" fontId="70" fillId="0" borderId="0" xfId="70" applyNumberFormat="1" applyFont="1"/>
    <xf numFmtId="0" fontId="70" fillId="0" borderId="0" xfId="70" applyFont="1" applyAlignment="1">
      <alignment vertical="center"/>
    </xf>
    <xf numFmtId="0" fontId="70" fillId="0" borderId="0" xfId="70" applyFont="1" applyAlignment="1"/>
    <xf numFmtId="0" fontId="70" fillId="0" borderId="0" xfId="62" applyFont="1"/>
    <xf numFmtId="0" fontId="20" fillId="25" borderId="0" xfId="0" applyFont="1" applyFill="1" applyBorder="1" applyAlignment="1"/>
    <xf numFmtId="164" fontId="15" fillId="24" borderId="0" xfId="40" applyNumberFormat="1" applyFont="1" applyFill="1" applyBorder="1" applyAlignment="1">
      <alignment wrapText="1"/>
    </xf>
    <xf numFmtId="0" fontId="15" fillId="25" borderId="0" xfId="0" applyFont="1" applyFill="1" applyBorder="1" applyAlignment="1">
      <alignment horizontal="left" indent="4"/>
    </xf>
    <xf numFmtId="0" fontId="15" fillId="26" borderId="0" xfId="0" applyFont="1" applyFill="1" applyBorder="1"/>
    <xf numFmtId="0" fontId="14" fillId="25" borderId="0" xfId="0" applyFont="1" applyFill="1" applyBorder="1" applyAlignment="1"/>
    <xf numFmtId="0" fontId="14" fillId="25" borderId="0" xfId="0" applyFont="1" applyFill="1" applyBorder="1" applyAlignment="1">
      <alignment horizontal="center"/>
    </xf>
    <xf numFmtId="0" fontId="13" fillId="25" borderId="0" xfId="0" applyFont="1" applyFill="1" applyBorder="1"/>
    <xf numFmtId="0" fontId="17" fillId="30" borderId="20" xfId="62" applyFont="1" applyFill="1" applyBorder="1" applyAlignment="1" applyProtection="1">
      <alignment horizontal="center" vertical="center"/>
    </xf>
    <xf numFmtId="165" fontId="48" fillId="0" borderId="0" xfId="0" applyNumberFormat="1" applyFont="1"/>
    <xf numFmtId="0" fontId="96" fillId="35" borderId="0" xfId="68" applyFill="1" applyAlignment="1" applyProtection="1"/>
    <xf numFmtId="174" fontId="15" fillId="36" borderId="0" xfId="62" applyNumberFormat="1" applyFont="1" applyFill="1" applyAlignment="1">
      <alignment horizontal="right" vertical="center" wrapText="1"/>
    </xf>
    <xf numFmtId="174" fontId="15" fillId="26" borderId="0" xfId="62" applyNumberFormat="1" applyFont="1" applyFill="1" applyBorder="1" applyAlignment="1">
      <alignment horizontal="right" vertical="center" wrapText="1"/>
    </xf>
    <xf numFmtId="167" fontId="73" fillId="26" borderId="10" xfId="0" applyNumberFormat="1" applyFont="1" applyFill="1" applyBorder="1" applyAlignment="1">
      <alignment horizontal="right" vertical="center" indent="2"/>
    </xf>
    <xf numFmtId="167" fontId="6" fillId="26" borderId="0" xfId="0" applyNumberFormat="1" applyFont="1" applyFill="1" applyBorder="1" applyAlignment="1">
      <alignment horizontal="right" indent="2"/>
    </xf>
    <xf numFmtId="165" fontId="73" fillId="26" borderId="10" xfId="0" applyNumberFormat="1" applyFont="1" applyFill="1" applyBorder="1" applyAlignment="1">
      <alignment horizontal="right" vertical="center" indent="2"/>
    </xf>
    <xf numFmtId="165" fontId="6" fillId="26" borderId="0" xfId="0" applyNumberFormat="1" applyFont="1" applyFill="1" applyBorder="1" applyAlignment="1">
      <alignment horizontal="right" indent="2"/>
    </xf>
    <xf numFmtId="167" fontId="6" fillId="25" borderId="0" xfId="0" applyNumberFormat="1" applyFont="1" applyFill="1" applyBorder="1" applyAlignment="1">
      <alignment horizontal="right" indent="1"/>
    </xf>
    <xf numFmtId="0" fontId="92" fillId="32" borderId="0" xfId="62" applyFont="1" applyFill="1" applyBorder="1" applyAlignment="1">
      <alignment wrapText="1"/>
    </xf>
    <xf numFmtId="0" fontId="0" fillId="25" borderId="0" xfId="0" applyFill="1" applyBorder="1" applyProtection="1"/>
    <xf numFmtId="0" fontId="0" fillId="25" borderId="18" xfId="0" applyFill="1" applyBorder="1" applyProtection="1"/>
    <xf numFmtId="0" fontId="16" fillId="25" borderId="18" xfId="0" applyFont="1" applyFill="1" applyBorder="1" applyAlignment="1" applyProtection="1">
      <alignment horizontal="left"/>
    </xf>
    <xf numFmtId="0" fontId="0" fillId="26" borderId="0" xfId="0" applyFill="1" applyBorder="1" applyProtection="1"/>
    <xf numFmtId="0" fontId="0" fillId="0" borderId="0" xfId="0" applyProtection="1">
      <protection locked="0"/>
    </xf>
    <xf numFmtId="0" fontId="14" fillId="25" borderId="13" xfId="0" applyFont="1" applyFill="1" applyBorder="1" applyAlignment="1" applyProtection="1">
      <alignment horizontal="right" vertical="center"/>
    </xf>
    <xf numFmtId="0" fontId="14" fillId="25" borderId="13" xfId="0" applyFont="1" applyFill="1" applyBorder="1" applyAlignment="1" applyProtection="1">
      <alignment horizontal="center" vertical="center"/>
    </xf>
    <xf numFmtId="0" fontId="14" fillId="25" borderId="13" xfId="0" applyFont="1" applyFill="1" applyBorder="1" applyAlignment="1" applyProtection="1">
      <alignment vertical="center"/>
    </xf>
    <xf numFmtId="0" fontId="14" fillId="25" borderId="13" xfId="0" applyFont="1" applyFill="1" applyBorder="1" applyAlignment="1" applyProtection="1">
      <alignment horizontal="center"/>
    </xf>
    <xf numFmtId="0" fontId="14" fillId="25" borderId="13" xfId="0" applyFont="1" applyFill="1" applyBorder="1" applyAlignment="1" applyProtection="1">
      <alignment horizontal="right"/>
    </xf>
    <xf numFmtId="0" fontId="14" fillId="25" borderId="13" xfId="0" applyFont="1" applyFill="1" applyBorder="1" applyAlignment="1" applyProtection="1"/>
    <xf numFmtId="167" fontId="15" fillId="26" borderId="0" xfId="0" applyNumberFormat="1" applyFont="1" applyFill="1" applyBorder="1" applyAlignment="1" applyProtection="1">
      <alignment horizontal="right"/>
      <protection locked="0"/>
    </xf>
    <xf numFmtId="0" fontId="0" fillId="25" borderId="0" xfId="0" applyFill="1" applyProtection="1"/>
    <xf numFmtId="0" fontId="12" fillId="25" borderId="22" xfId="0" applyFont="1" applyFill="1" applyBorder="1" applyAlignment="1" applyProtection="1">
      <alignment horizontal="left"/>
    </xf>
    <xf numFmtId="0" fontId="19" fillId="25" borderId="22" xfId="0" applyFont="1" applyFill="1" applyBorder="1" applyProtection="1"/>
    <xf numFmtId="0" fontId="44"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9"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4" fillId="25" borderId="0" xfId="0" applyFont="1" applyFill="1" applyBorder="1" applyAlignment="1" applyProtection="1">
      <alignment horizontal="center"/>
    </xf>
    <xf numFmtId="0" fontId="0" fillId="25" borderId="0" xfId="0" applyFill="1" applyBorder="1" applyAlignment="1" applyProtection="1">
      <alignment vertical="justify"/>
    </xf>
    <xf numFmtId="0" fontId="8" fillId="25" borderId="19" xfId="0" applyFont="1" applyFill="1" applyBorder="1" applyProtection="1"/>
    <xf numFmtId="0" fontId="59" fillId="25" borderId="0" xfId="0" applyFont="1" applyFill="1" applyProtection="1"/>
    <xf numFmtId="0" fontId="61" fillId="25" borderId="0" xfId="0" applyFont="1" applyFill="1" applyBorder="1" applyProtection="1"/>
    <xf numFmtId="0" fontId="62" fillId="25" borderId="19" xfId="0" applyFont="1" applyFill="1" applyBorder="1" applyProtection="1"/>
    <xf numFmtId="0" fontId="59" fillId="0" borderId="0" xfId="0" applyFont="1" applyProtection="1">
      <protection locked="0"/>
    </xf>
    <xf numFmtId="0" fontId="6" fillId="25" borderId="0" xfId="0" applyFont="1" applyFill="1" applyBorder="1" applyProtection="1"/>
    <xf numFmtId="0" fontId="16" fillId="25" borderId="0" xfId="0" applyFont="1" applyFill="1" applyBorder="1" applyProtection="1"/>
    <xf numFmtId="0" fontId="16" fillId="25" borderId="0" xfId="0" applyFont="1" applyFill="1" applyProtection="1"/>
    <xf numFmtId="0" fontId="15" fillId="25" borderId="0" xfId="0" applyFont="1" applyFill="1" applyBorder="1" applyProtection="1"/>
    <xf numFmtId="0" fontId="13" fillId="25" borderId="19" xfId="0" applyFont="1" applyFill="1" applyBorder="1" applyProtection="1"/>
    <xf numFmtId="0" fontId="16" fillId="0" borderId="0" xfId="0" applyFont="1" applyProtection="1">
      <protection locked="0"/>
    </xf>
    <xf numFmtId="0" fontId="14" fillId="25" borderId="0" xfId="0" applyFont="1" applyFill="1" applyBorder="1" applyAlignment="1" applyProtection="1">
      <alignment horizontal="left"/>
    </xf>
    <xf numFmtId="0" fontId="44" fillId="25" borderId="0" xfId="0" applyFont="1" applyFill="1" applyProtection="1"/>
    <xf numFmtId="0" fontId="9" fillId="25" borderId="19" xfId="0" applyFont="1" applyFill="1" applyBorder="1" applyProtection="1"/>
    <xf numFmtId="0" fontId="44" fillId="0" borderId="0" xfId="0" applyFont="1" applyProtection="1">
      <protection locked="0"/>
    </xf>
    <xf numFmtId="165" fontId="15" fillId="25" borderId="0" xfId="0" applyNumberFormat="1" applyFont="1" applyFill="1" applyBorder="1" applyAlignment="1" applyProtection="1">
      <alignment horizontal="center"/>
    </xf>
    <xf numFmtId="165" fontId="6" fillId="25" borderId="0" xfId="0" applyNumberFormat="1" applyFont="1" applyFill="1" applyBorder="1" applyAlignment="1" applyProtection="1">
      <alignment horizontal="center"/>
    </xf>
    <xf numFmtId="0" fontId="0" fillId="0" borderId="0" xfId="0" applyBorder="1" applyProtection="1"/>
    <xf numFmtId="0" fontId="13" fillId="25" borderId="0" xfId="0" applyFont="1" applyFill="1" applyBorder="1" applyProtection="1"/>
    <xf numFmtId="0" fontId="59" fillId="25" borderId="0" xfId="0" applyFont="1" applyFill="1" applyBorder="1" applyProtection="1"/>
    <xf numFmtId="0" fontId="58" fillId="25" borderId="0" xfId="0" applyFont="1" applyFill="1" applyBorder="1" applyAlignment="1" applyProtection="1">
      <alignment horizontal="left"/>
    </xf>
    <xf numFmtId="0" fontId="32" fillId="25" borderId="0" xfId="0" applyFont="1" applyFill="1" applyBorder="1" applyProtection="1"/>
    <xf numFmtId="0" fontId="79" fillId="25" borderId="0" xfId="0" applyFont="1" applyFill="1" applyBorder="1" applyAlignment="1" applyProtection="1">
      <alignment horizontal="left" vertical="center"/>
    </xf>
    <xf numFmtId="1" fontId="15" fillId="25" borderId="0" xfId="0" applyNumberFormat="1" applyFont="1" applyFill="1" applyBorder="1" applyAlignment="1" applyProtection="1">
      <alignment horizontal="center"/>
    </xf>
    <xf numFmtId="169" fontId="58" fillId="25" borderId="0" xfId="0" applyNumberFormat="1" applyFont="1" applyFill="1" applyBorder="1" applyAlignment="1" applyProtection="1">
      <alignment horizontal="center"/>
    </xf>
    <xf numFmtId="165" fontId="116" fillId="25" borderId="0" xfId="0" applyNumberFormat="1" applyFont="1" applyFill="1" applyBorder="1" applyAlignment="1" applyProtection="1">
      <alignment horizontal="center"/>
    </xf>
    <xf numFmtId="165" fontId="19" fillId="25" borderId="0" xfId="0" applyNumberFormat="1" applyFont="1" applyFill="1" applyBorder="1" applyAlignment="1" applyProtection="1">
      <alignment horizontal="right"/>
    </xf>
    <xf numFmtId="0" fontId="44" fillId="25" borderId="0" xfId="0" applyFont="1" applyFill="1" applyBorder="1" applyProtection="1"/>
    <xf numFmtId="0" fontId="17" fillId="30" borderId="19" xfId="0" applyFont="1" applyFill="1" applyBorder="1" applyAlignment="1" applyProtection="1">
      <alignment horizontal="center" vertical="center"/>
    </xf>
    <xf numFmtId="0" fontId="12" fillId="25" borderId="23" xfId="0" applyFont="1" applyFill="1" applyBorder="1" applyAlignment="1" applyProtection="1">
      <alignment horizontal="left"/>
    </xf>
    <xf numFmtId="0" fontId="12" fillId="25" borderId="20" xfId="0" applyFont="1" applyFill="1" applyBorder="1" applyAlignment="1" applyProtection="1">
      <alignment horizontal="left"/>
    </xf>
    <xf numFmtId="0" fontId="19" fillId="0" borderId="0" xfId="0" applyFont="1" applyBorder="1" applyAlignment="1" applyProtection="1">
      <alignment vertical="center"/>
    </xf>
    <xf numFmtId="0" fontId="12" fillId="25" borderId="0" xfId="0" applyFont="1" applyFill="1" applyBorder="1" applyAlignment="1" applyProtection="1">
      <alignment horizontal="left"/>
    </xf>
    <xf numFmtId="0" fontId="44" fillId="25" borderId="0" xfId="0" applyFont="1" applyFill="1" applyBorder="1" applyAlignment="1" applyProtection="1">
      <alignment horizontal="left"/>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4" fillId="25" borderId="0" xfId="0" applyFont="1" applyFill="1" applyBorder="1" applyAlignment="1" applyProtection="1">
      <alignment horizontal="center" vertical="distributed"/>
    </xf>
    <xf numFmtId="0" fontId="8" fillId="25" borderId="0" xfId="0" applyFont="1" applyFill="1" applyBorder="1" applyProtection="1"/>
    <xf numFmtId="0" fontId="59" fillId="25" borderId="20" xfId="0" applyFont="1" applyFill="1" applyBorder="1" applyProtection="1"/>
    <xf numFmtId="0" fontId="62" fillId="25" borderId="0" xfId="0" applyFont="1" applyFill="1" applyBorder="1" applyProtection="1"/>
    <xf numFmtId="0" fontId="26" fillId="25" borderId="0" xfId="0" applyFont="1" applyFill="1" applyProtection="1"/>
    <xf numFmtId="0" fontId="26" fillId="25" borderId="20" xfId="0" applyFont="1" applyFill="1" applyBorder="1" applyProtection="1"/>
    <xf numFmtId="0" fontId="26" fillId="25" borderId="0" xfId="0" applyFont="1" applyFill="1" applyBorder="1" applyProtection="1"/>
    <xf numFmtId="0" fontId="26" fillId="0" borderId="0" xfId="0" applyFont="1" applyProtection="1">
      <protection locked="0"/>
    </xf>
    <xf numFmtId="0" fontId="24" fillId="25" borderId="0" xfId="0" applyFont="1" applyFill="1" applyProtection="1"/>
    <xf numFmtId="0" fontId="16" fillId="25" borderId="20" xfId="0" applyFont="1" applyFill="1" applyBorder="1" applyProtection="1"/>
    <xf numFmtId="0" fontId="63" fillId="25" borderId="0" xfId="0" applyFont="1" applyFill="1" applyBorder="1" applyProtection="1"/>
    <xf numFmtId="0" fontId="24" fillId="0" borderId="0" xfId="0" applyFont="1" applyProtection="1">
      <protection locked="0"/>
    </xf>
    <xf numFmtId="0" fontId="24" fillId="25" borderId="20" xfId="0" applyFont="1" applyFill="1" applyBorder="1" applyProtection="1"/>
    <xf numFmtId="0" fontId="44" fillId="25" borderId="20" xfId="0" applyFont="1" applyFill="1" applyBorder="1" applyProtection="1"/>
    <xf numFmtId="0" fontId="9" fillId="25" borderId="0" xfId="0" applyFont="1" applyFill="1" applyBorder="1" applyProtection="1"/>
    <xf numFmtId="0" fontId="27" fillId="25" borderId="20" xfId="0" applyFont="1" applyFill="1" applyBorder="1" applyProtection="1"/>
    <xf numFmtId="0" fontId="117" fillId="25" borderId="0" xfId="0" applyFont="1" applyFill="1" applyProtection="1"/>
    <xf numFmtId="164" fontId="65" fillId="25" borderId="0" xfId="0" applyNumberFormat="1" applyFont="1" applyFill="1" applyBorder="1" applyAlignment="1" applyProtection="1">
      <alignment horizontal="center"/>
    </xf>
    <xf numFmtId="0" fontId="117" fillId="0" borderId="0" xfId="0" applyFont="1" applyProtection="1">
      <protection locked="0"/>
    </xf>
    <xf numFmtId="0" fontId="17" fillId="30" borderId="20" xfId="0" applyFont="1" applyFill="1" applyBorder="1" applyAlignment="1" applyProtection="1">
      <alignment horizontal="center" vertical="center"/>
    </xf>
    <xf numFmtId="0" fontId="0" fillId="0" borderId="0" xfId="0" applyProtection="1"/>
    <xf numFmtId="49" fontId="15" fillId="25" borderId="0" xfId="62" applyNumberFormat="1" applyFont="1" applyFill="1" applyBorder="1" applyAlignment="1">
      <alignment horizontal="right"/>
    </xf>
    <xf numFmtId="2" fontId="73" fillId="24" borderId="0" xfId="40" applyNumberFormat="1" applyFont="1" applyFill="1" applyBorder="1" applyAlignment="1">
      <alignment horizontal="center" vertical="center" wrapText="1"/>
    </xf>
    <xf numFmtId="0" fontId="14" fillId="25" borderId="0" xfId="70" applyFont="1" applyFill="1" applyBorder="1" applyAlignment="1">
      <alignment horizontal="left"/>
    </xf>
    <xf numFmtId="167" fontId="6" fillId="26" borderId="0" xfId="0" applyNumberFormat="1" applyFont="1" applyFill="1" applyBorder="1" applyAlignment="1">
      <alignment horizontal="right" indent="1"/>
    </xf>
    <xf numFmtId="1" fontId="70" fillId="0" borderId="0" xfId="70" applyNumberFormat="1" applyFont="1" applyAlignment="1"/>
    <xf numFmtId="0" fontId="16" fillId="25" borderId="0" xfId="70" applyFont="1" applyFill="1" applyAlignment="1"/>
    <xf numFmtId="0" fontId="16" fillId="25" borderId="20" xfId="70" applyFont="1" applyFill="1" applyBorder="1" applyAlignment="1"/>
    <xf numFmtId="0" fontId="16" fillId="25" borderId="0" xfId="70" applyFont="1" applyFill="1" applyBorder="1" applyAlignment="1"/>
    <xf numFmtId="1" fontId="16" fillId="0" borderId="0" xfId="70" applyNumberFormat="1" applyFont="1" applyAlignment="1"/>
    <xf numFmtId="0" fontId="73" fillId="25" borderId="0" xfId="70" applyFont="1" applyFill="1" applyBorder="1" applyAlignment="1">
      <alignment horizontal="left"/>
    </xf>
    <xf numFmtId="0" fontId="12" fillId="25" borderId="22" xfId="70" applyFont="1" applyFill="1" applyBorder="1" applyAlignment="1">
      <alignment horizontal="left"/>
    </xf>
    <xf numFmtId="0" fontId="5" fillId="25" borderId="0" xfId="62" applyFill="1" applyAlignment="1"/>
    <xf numFmtId="0" fontId="5" fillId="0" borderId="0" xfId="62" applyAlignment="1"/>
    <xf numFmtId="0" fontId="50" fillId="25" borderId="0" xfId="62" applyFont="1" applyFill="1" applyAlignment="1">
      <alignment vertical="center"/>
    </xf>
    <xf numFmtId="0" fontId="50" fillId="25" borderId="0" xfId="62" applyFont="1" applyFill="1" applyBorder="1" applyAlignment="1">
      <alignment vertical="center"/>
    </xf>
    <xf numFmtId="0" fontId="50" fillId="0" borderId="0" xfId="62" applyFont="1" applyAlignment="1">
      <alignment vertical="center"/>
    </xf>
    <xf numFmtId="0" fontId="5" fillId="0" borderId="0" xfId="62" applyBorder="1" applyAlignment="1"/>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6" fillId="26" borderId="0" xfId="70" applyFont="1" applyFill="1" applyAlignment="1"/>
    <xf numFmtId="0" fontId="5" fillId="25" borderId="0" xfId="72" applyFill="1" applyBorder="1"/>
    <xf numFmtId="0" fontId="8" fillId="25" borderId="19" xfId="72" applyFont="1" applyFill="1" applyBorder="1"/>
    <xf numFmtId="0" fontId="8" fillId="25" borderId="0" xfId="72" applyFont="1" applyFill="1" applyBorder="1"/>
    <xf numFmtId="0" fontId="8" fillId="25" borderId="19" xfId="72" applyFont="1" applyFill="1" applyBorder="1" applyAlignment="1">
      <alignment vertical="center"/>
    </xf>
    <xf numFmtId="0" fontId="8" fillId="25" borderId="19" xfId="72" applyFont="1" applyFill="1" applyBorder="1" applyAlignment="1"/>
    <xf numFmtId="0" fontId="8" fillId="25" borderId="0" xfId="72" applyFont="1" applyFill="1" applyBorder="1" applyAlignment="1"/>
    <xf numFmtId="0" fontId="17" fillId="0" borderId="0" xfId="71" applyFont="1" applyFill="1" applyBorder="1" applyAlignment="1">
      <alignment horizontal="center" vertical="center"/>
    </xf>
    <xf numFmtId="0" fontId="5" fillId="26" borderId="0" xfId="63" applyFill="1" applyAlignment="1"/>
    <xf numFmtId="0" fontId="5" fillId="25" borderId="0" xfId="63" applyFont="1" applyFill="1" applyAlignment="1">
      <alignment vertical="center"/>
    </xf>
    <xf numFmtId="0" fontId="5" fillId="25" borderId="0" xfId="63" applyFont="1" applyFill="1" applyBorder="1" applyAlignment="1">
      <alignment vertical="center"/>
    </xf>
    <xf numFmtId="0" fontId="5" fillId="26" borderId="0" xfId="63" applyFont="1" applyFill="1" applyAlignment="1">
      <alignment vertical="center"/>
    </xf>
    <xf numFmtId="0" fontId="5" fillId="0" borderId="0" xfId="63" applyFont="1" applyAlignment="1">
      <alignment vertical="center"/>
    </xf>
    <xf numFmtId="0" fontId="5" fillId="25" borderId="0" xfId="63" applyFont="1" applyFill="1"/>
    <xf numFmtId="0" fontId="13" fillId="25" borderId="0" xfId="63" applyFont="1" applyFill="1" applyBorder="1"/>
    <xf numFmtId="0" fontId="5" fillId="26" borderId="0" xfId="63" applyFont="1" applyFill="1"/>
    <xf numFmtId="0" fontId="5" fillId="0" borderId="0" xfId="63" applyFont="1"/>
    <xf numFmtId="0" fontId="13" fillId="26" borderId="0" xfId="63" applyFont="1" applyFill="1" applyBorder="1"/>
    <xf numFmtId="0" fontId="82" fillId="25" borderId="19" xfId="63" applyFont="1" applyFill="1" applyBorder="1"/>
    <xf numFmtId="1" fontId="15" fillId="26" borderId="0" xfId="63" applyNumberFormat="1" applyFont="1" applyFill="1" applyBorder="1" applyAlignment="1">
      <alignment horizontal="center" vertical="center" wrapText="1"/>
    </xf>
    <xf numFmtId="0" fontId="14" fillId="25" borderId="0" xfId="70" applyFont="1" applyFill="1" applyBorder="1" applyAlignment="1">
      <alignment horizontal="center" vertical="center" wrapText="1"/>
    </xf>
    <xf numFmtId="0" fontId="44" fillId="25" borderId="0" xfId="70" applyFont="1" applyFill="1" applyBorder="1"/>
    <xf numFmtId="0" fontId="14" fillId="0" borderId="0" xfId="70" applyFont="1" applyBorder="1" applyAlignment="1">
      <alignment horizontal="center" vertical="center" wrapText="1"/>
    </xf>
    <xf numFmtId="0" fontId="45" fillId="27" borderId="0" xfId="66" applyFont="1" applyFill="1" applyBorder="1" applyAlignment="1">
      <alignment horizontal="left"/>
    </xf>
    <xf numFmtId="0" fontId="43" fillId="26" borderId="0" xfId="70" applyFont="1" applyFill="1" applyBorder="1" applyAlignment="1"/>
    <xf numFmtId="0" fontId="6" fillId="26" borderId="0" xfId="63" applyFont="1" applyFill="1" applyAlignment="1"/>
    <xf numFmtId="0" fontId="122" fillId="26" borderId="0" xfId="70" applyFont="1" applyFill="1" applyBorder="1"/>
    <xf numFmtId="0" fontId="14" fillId="26" borderId="11" xfId="70" applyFont="1" applyFill="1" applyBorder="1" applyAlignment="1">
      <alignment horizont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2" fillId="25" borderId="23" xfId="70" applyFont="1" applyFill="1" applyBorder="1" applyAlignment="1">
      <alignment horizontal="left"/>
    </xf>
    <xf numFmtId="0" fontId="12" fillId="25" borderId="0" xfId="70" applyFont="1" applyFill="1" applyBorder="1" applyAlignment="1">
      <alignment horizontal="left"/>
    </xf>
    <xf numFmtId="0" fontId="5" fillId="0" borderId="0" xfId="0" applyFont="1"/>
    <xf numFmtId="165" fontId="5" fillId="0" borderId="0" xfId="70" applyNumberFormat="1" applyAlignment="1"/>
    <xf numFmtId="0" fontId="14" fillId="25" borderId="49" xfId="70" applyFont="1" applyFill="1" applyBorder="1" applyAlignment="1">
      <alignment horizontal="center" vertical="center" wrapText="1"/>
    </xf>
    <xf numFmtId="0" fontId="14" fillId="25" borderId="75" xfId="70" applyFont="1" applyFill="1" applyBorder="1" applyAlignment="1">
      <alignment horizontal="center" vertical="center" wrapText="1"/>
    </xf>
    <xf numFmtId="0" fontId="14" fillId="25" borderId="13" xfId="70" applyFont="1" applyFill="1" applyBorder="1" applyAlignment="1">
      <alignment horizontal="center" vertical="center" wrapText="1"/>
    </xf>
    <xf numFmtId="0" fontId="73" fillId="25" borderId="0" xfId="78" applyFont="1" applyFill="1" applyBorder="1" applyAlignment="1">
      <alignment horizontal="left" vertical="center"/>
    </xf>
    <xf numFmtId="171" fontId="73" fillId="26" borderId="49" xfId="70" applyNumberFormat="1" applyFont="1" applyFill="1" applyBorder="1" applyAlignment="1">
      <alignment horizontal="right" vertical="center" wrapText="1"/>
    </xf>
    <xf numFmtId="165" fontId="73" fillId="26" borderId="49" xfId="70" applyNumberFormat="1" applyFont="1" applyFill="1" applyBorder="1" applyAlignment="1">
      <alignment horizontal="right" vertical="center" wrapText="1" indent="2"/>
    </xf>
    <xf numFmtId="3" fontId="73" fillId="26" borderId="0" xfId="70" applyNumberFormat="1" applyFont="1" applyFill="1" applyBorder="1" applyAlignment="1">
      <alignment horizontal="right" vertical="center" wrapText="1"/>
    </xf>
    <xf numFmtId="167" fontId="73"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wrapText="1"/>
    </xf>
    <xf numFmtId="165" fontId="11" fillId="26" borderId="0" xfId="70" applyNumberFormat="1" applyFont="1" applyFill="1" applyBorder="1" applyAlignment="1">
      <alignment horizontal="right" vertical="center" wrapText="1" indent="2"/>
    </xf>
    <xf numFmtId="3" fontId="11" fillId="26" borderId="0" xfId="70" applyNumberFormat="1" applyFont="1" applyFill="1" applyBorder="1" applyAlignment="1">
      <alignment horizontal="right" vertical="center" wrapText="1"/>
    </xf>
    <xf numFmtId="167" fontId="11" fillId="25" borderId="0" xfId="70" applyNumberFormat="1" applyFont="1" applyFill="1" applyBorder="1" applyAlignment="1">
      <alignment horizontal="right" vertical="center" wrapText="1" indent="2"/>
    </xf>
    <xf numFmtId="171" fontId="6" fillId="26" borderId="0" xfId="70" applyNumberFormat="1" applyFont="1" applyFill="1" applyBorder="1" applyAlignment="1">
      <alignment horizontal="right" vertical="center" wrapText="1"/>
    </xf>
    <xf numFmtId="165" fontId="6" fillId="26" borderId="0" xfId="70" applyNumberFormat="1" applyFont="1" applyFill="1" applyBorder="1" applyAlignment="1">
      <alignment horizontal="right" vertical="center" wrapText="1" indent="2"/>
    </xf>
    <xf numFmtId="3" fontId="6" fillId="26" borderId="0" xfId="70" applyNumberFormat="1" applyFont="1" applyFill="1" applyBorder="1" applyAlignment="1">
      <alignment horizontal="right" vertical="center" wrapText="1"/>
    </xf>
    <xf numFmtId="167" fontId="6"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xf>
    <xf numFmtId="165" fontId="11" fillId="26" borderId="0" xfId="70" applyNumberFormat="1" applyFont="1" applyFill="1" applyBorder="1" applyAlignment="1">
      <alignment horizontal="right" vertical="center" indent="2"/>
    </xf>
    <xf numFmtId="171" fontId="6" fillId="26" borderId="0" xfId="70" applyNumberFormat="1" applyFont="1" applyFill="1" applyBorder="1" applyAlignment="1">
      <alignment horizontal="right" vertical="center"/>
    </xf>
    <xf numFmtId="165" fontId="6" fillId="26" borderId="0" xfId="70" applyNumberFormat="1" applyFont="1" applyFill="1" applyBorder="1" applyAlignment="1">
      <alignment horizontal="right" vertical="center" indent="2"/>
    </xf>
    <xf numFmtId="0" fontId="6" fillId="0" borderId="0" xfId="70" applyFont="1" applyFill="1" applyAlignment="1">
      <alignment vertical="center"/>
    </xf>
    <xf numFmtId="0" fontId="11" fillId="26" borderId="0" xfId="70" applyFont="1" applyFill="1" applyBorder="1" applyAlignment="1">
      <alignment horizontal="right" vertical="center"/>
    </xf>
    <xf numFmtId="0" fontId="6" fillId="0" borderId="0" xfId="70" applyFont="1" applyFill="1" applyAlignment="1">
      <alignment vertical="top"/>
    </xf>
    <xf numFmtId="1" fontId="15" fillId="25" borderId="0" xfId="70" applyNumberFormat="1" applyFont="1" applyFill="1" applyBorder="1" applyAlignment="1">
      <alignment vertical="top"/>
    </xf>
    <xf numFmtId="0" fontId="5" fillId="25" borderId="0" xfId="70" applyNumberFormat="1" applyFont="1" applyFill="1" applyBorder="1" applyAlignment="1">
      <alignment vertical="top"/>
    </xf>
    <xf numFmtId="0" fontId="6" fillId="25" borderId="0" xfId="70" applyFont="1" applyFill="1" applyBorder="1" applyAlignment="1">
      <alignment vertical="top"/>
    </xf>
    <xf numFmtId="0" fontId="8" fillId="0" borderId="0" xfId="70" applyFont="1" applyFill="1" applyBorder="1"/>
    <xf numFmtId="0" fontId="59" fillId="0" borderId="0" xfId="70" applyFont="1" applyFill="1" applyAlignment="1"/>
    <xf numFmtId="0" fontId="5" fillId="0" borderId="0" xfId="70" applyFill="1" applyBorder="1"/>
    <xf numFmtId="0" fontId="16" fillId="0" borderId="0" xfId="70" applyFont="1" applyFill="1" applyBorder="1"/>
    <xf numFmtId="0" fontId="15" fillId="0" borderId="0" xfId="70" applyFont="1" applyFill="1" applyBorder="1" applyAlignment="1"/>
    <xf numFmtId="49" fontId="15" fillId="0" borderId="0" xfId="70" applyNumberFormat="1" applyFont="1" applyFill="1" applyBorder="1" applyAlignment="1">
      <alignment horizontal="right"/>
    </xf>
    <xf numFmtId="0" fontId="5" fillId="0" borderId="0" xfId="70" applyNumberFormat="1" applyFill="1"/>
    <xf numFmtId="0" fontId="19" fillId="0" borderId="0" xfId="70" applyFont="1" applyFill="1" applyBorder="1" applyAlignment="1">
      <alignment horizontal="right"/>
    </xf>
    <xf numFmtId="0" fontId="12" fillId="25" borderId="0" xfId="62" applyFont="1" applyFill="1" applyBorder="1" applyAlignment="1">
      <alignment horizontal="left" vertical="center"/>
    </xf>
    <xf numFmtId="0" fontId="5" fillId="25" borderId="19" xfId="72" applyFill="1" applyBorder="1" applyAlignment="1">
      <alignment vertical="center"/>
    </xf>
    <xf numFmtId="0" fontId="5" fillId="25" borderId="0" xfId="72" applyFill="1" applyBorder="1" applyAlignment="1">
      <alignment vertical="center"/>
    </xf>
    <xf numFmtId="3" fontId="84" fillId="26" borderId="0" xfId="71" applyNumberFormat="1" applyFont="1" applyFill="1" applyBorder="1" applyAlignment="1">
      <alignment horizontal="right" vertical="center"/>
    </xf>
    <xf numFmtId="0" fontId="126" fillId="25" borderId="0" xfId="68" applyNumberFormat="1" applyFont="1" applyFill="1" applyBorder="1" applyAlignment="1" applyProtection="1">
      <alignment vertical="justify" wrapText="1"/>
      <protection locked="0"/>
    </xf>
    <xf numFmtId="0" fontId="12" fillId="0" borderId="0" xfId="70" applyFont="1" applyAlignment="1">
      <alignment horizontal="left"/>
    </xf>
    <xf numFmtId="1" fontId="14" fillId="26" borderId="12" xfId="63" applyNumberFormat="1" applyFont="1" applyFill="1" applyBorder="1" applyAlignment="1">
      <alignment horizontal="center" vertical="center"/>
    </xf>
    <xf numFmtId="2" fontId="73" fillId="24" borderId="0" xfId="40" applyNumberFormat="1" applyFont="1" applyFill="1" applyBorder="1" applyAlignment="1">
      <alignment horizontal="center" vertical="center" wrapText="1"/>
    </xf>
    <xf numFmtId="0" fontId="14" fillId="26" borderId="10" xfId="63" applyFont="1" applyFill="1" applyBorder="1" applyAlignment="1"/>
    <xf numFmtId="0" fontId="14" fillId="26" borderId="49" xfId="63" applyFont="1" applyFill="1" applyBorder="1" applyAlignment="1"/>
    <xf numFmtId="0" fontId="9" fillId="26" borderId="0" xfId="63" applyFont="1" applyFill="1" applyBorder="1"/>
    <xf numFmtId="0" fontId="9" fillId="25" borderId="0" xfId="63" applyFont="1" applyFill="1" applyBorder="1"/>
    <xf numFmtId="0" fontId="74" fillId="25" borderId="0" xfId="63" applyFont="1" applyFill="1"/>
    <xf numFmtId="0" fontId="74" fillId="25" borderId="0" xfId="63" applyFont="1" applyFill="1" applyBorder="1"/>
    <xf numFmtId="0" fontId="73" fillId="24" borderId="0" xfId="66" applyFont="1" applyFill="1" applyBorder="1" applyAlignment="1">
      <alignment horizontal="left" vertical="top"/>
    </xf>
    <xf numFmtId="0" fontId="73" fillId="27" borderId="0" xfId="40" applyFont="1" applyFill="1" applyBorder="1"/>
    <xf numFmtId="0" fontId="74" fillId="26" borderId="0" xfId="63" applyFont="1" applyFill="1"/>
    <xf numFmtId="0" fontId="74" fillId="0" borderId="0" xfId="63" applyFont="1"/>
    <xf numFmtId="0" fontId="74" fillId="25" borderId="0" xfId="63" applyFont="1" applyFill="1" applyAlignment="1"/>
    <xf numFmtId="0" fontId="74" fillId="25" borderId="0" xfId="63" applyFont="1" applyFill="1" applyBorder="1" applyAlignment="1"/>
    <xf numFmtId="0" fontId="73" fillId="24" borderId="0" xfId="66" applyFont="1" applyFill="1" applyBorder="1" applyAlignment="1">
      <alignment horizontal="left"/>
    </xf>
    <xf numFmtId="0" fontId="73" fillId="27" borderId="0" xfId="40" applyFont="1" applyFill="1" applyBorder="1" applyAlignment="1"/>
    <xf numFmtId="0" fontId="74" fillId="26" borderId="0" xfId="63" applyFont="1" applyFill="1" applyAlignment="1"/>
    <xf numFmtId="0" fontId="74" fillId="0" borderId="0" xfId="63" applyFont="1" applyAlignment="1"/>
    <xf numFmtId="0" fontId="86" fillId="25" borderId="0" xfId="71" applyFont="1" applyFill="1" applyBorder="1" applyAlignment="1">
      <alignment horizontal="left" vertical="center"/>
    </xf>
    <xf numFmtId="3" fontId="76" fillId="24" borderId="0" xfId="40" applyNumberFormat="1" applyFont="1" applyFill="1" applyBorder="1" applyAlignment="1">
      <alignment horizontal="left" vertical="center" wrapText="1" indent="1"/>
    </xf>
    <xf numFmtId="0" fontId="124" fillId="25" borderId="0" xfId="62" applyFont="1" applyFill="1" applyBorder="1" applyAlignment="1">
      <alignment vertical="center"/>
    </xf>
    <xf numFmtId="0" fontId="14" fillId="25" borderId="0" xfId="78" applyFont="1" applyFill="1" applyBorder="1" applyAlignment="1">
      <alignment horizontal="center" vertical="center"/>
    </xf>
    <xf numFmtId="0" fontId="14" fillId="25" borderId="11" xfId="78" applyFont="1" applyFill="1" applyBorder="1" applyAlignment="1">
      <alignment horizontal="center" vertical="center"/>
    </xf>
    <xf numFmtId="0" fontId="15" fillId="25" borderId="0" xfId="62" applyFont="1" applyFill="1" applyBorder="1" applyAlignment="1">
      <alignment wrapText="1"/>
    </xf>
    <xf numFmtId="0" fontId="19" fillId="25" borderId="0" xfId="62" applyFont="1" applyFill="1" applyBorder="1" applyAlignment="1">
      <alignment wrapText="1"/>
    </xf>
    <xf numFmtId="0" fontId="119" fillId="25" borderId="0" xfId="68" applyFont="1" applyFill="1" applyBorder="1" applyAlignment="1" applyProtection="1">
      <alignment horizontal="left"/>
    </xf>
    <xf numFmtId="0" fontId="32" fillId="25" borderId="0" xfId="62" applyFont="1" applyFill="1" applyBorder="1" applyAlignment="1"/>
    <xf numFmtId="165" fontId="48" fillId="0" borderId="0" xfId="0" applyNumberFormat="1" applyFont="1" applyFill="1"/>
    <xf numFmtId="177" fontId="26" fillId="27" borderId="0" xfId="220" applyNumberFormat="1" applyFont="1" applyFill="1" applyBorder="1" applyAlignment="1">
      <alignment horizontal="center" wrapText="1"/>
    </xf>
    <xf numFmtId="177" fontId="26" fillId="27" borderId="0" xfId="220" applyNumberFormat="1" applyFont="1" applyFill="1" applyBorder="1" applyAlignment="1">
      <alignment horizontal="right" wrapText="1" indent="1"/>
    </xf>
    <xf numFmtId="0" fontId="26" fillId="25" borderId="0" xfId="62" applyFont="1" applyFill="1" applyBorder="1" applyAlignment="1">
      <alignment horizontal="left" indent="1"/>
    </xf>
    <xf numFmtId="177" fontId="26" fillId="27" borderId="70" xfId="220" applyNumberFormat="1" applyFont="1" applyFill="1" applyBorder="1" applyAlignment="1">
      <alignment horizontal="right" wrapText="1" indent="1"/>
    </xf>
    <xf numFmtId="0" fontId="14" fillId="25" borderId="12" xfId="62" applyFont="1" applyFill="1" applyBorder="1" applyAlignment="1">
      <alignment horizontal="center"/>
    </xf>
    <xf numFmtId="167" fontId="5" fillId="0" borderId="0" xfId="62" applyNumberFormat="1"/>
    <xf numFmtId="0" fontId="14" fillId="26" borderId="0" xfId="63" applyFont="1" applyFill="1" applyBorder="1" applyAlignment="1"/>
    <xf numFmtId="3" fontId="73" fillId="27" borderId="0" xfId="40" applyNumberFormat="1" applyFont="1" applyFill="1" applyBorder="1" applyAlignment="1">
      <alignment horizontal="right" wrapText="1"/>
    </xf>
    <xf numFmtId="4" fontId="73" fillId="27" borderId="0" xfId="40" applyNumberFormat="1" applyFont="1" applyFill="1" applyBorder="1" applyAlignment="1">
      <alignment horizontal="right" wrapText="1"/>
    </xf>
    <xf numFmtId="0" fontId="44" fillId="26" borderId="0" xfId="70" applyFont="1" applyFill="1" applyBorder="1"/>
    <xf numFmtId="3" fontId="84" fillId="25" borderId="0" xfId="63" applyNumberFormat="1" applyFont="1" applyFill="1" applyBorder="1" applyAlignment="1"/>
    <xf numFmtId="0" fontId="44" fillId="26" borderId="31" xfId="63" applyFont="1" applyFill="1" applyBorder="1" applyAlignment="1">
      <alignment horizontal="left" vertical="center"/>
    </xf>
    <xf numFmtId="0" fontId="44" fillId="26" borderId="32" xfId="63" applyFont="1" applyFill="1" applyBorder="1" applyAlignment="1">
      <alignment horizontal="left" vertical="center"/>
    </xf>
    <xf numFmtId="0" fontId="19" fillId="25" borderId="48" xfId="63" applyFont="1" applyFill="1" applyBorder="1" applyAlignment="1">
      <alignment horizontal="right"/>
    </xf>
    <xf numFmtId="0" fontId="73" fillId="24" borderId="0" xfId="66" applyFont="1" applyFill="1" applyBorder="1" applyAlignment="1">
      <alignment horizontal="left" vertical="center"/>
    </xf>
    <xf numFmtId="0" fontId="73" fillId="27" borderId="0" xfId="40" applyFont="1" applyFill="1" applyBorder="1" applyAlignment="1">
      <alignment vertical="center"/>
    </xf>
    <xf numFmtId="3" fontId="73" fillId="27" borderId="0" xfId="40" applyNumberFormat="1" applyFont="1" applyFill="1" applyBorder="1" applyAlignment="1">
      <alignment horizontal="right" vertical="center" wrapText="1"/>
    </xf>
    <xf numFmtId="0" fontId="82" fillId="25" borderId="19" xfId="63" applyFont="1" applyFill="1" applyBorder="1" applyAlignment="1">
      <alignment horizontal="right" vertical="center"/>
    </xf>
    <xf numFmtId="0" fontId="14" fillId="25" borderId="0" xfId="0" applyFont="1" applyFill="1" applyBorder="1" applyAlignment="1" applyProtection="1">
      <alignment horizontal="center" vertical="center"/>
    </xf>
    <xf numFmtId="0" fontId="16" fillId="0" borderId="0" xfId="0" applyFont="1" applyBorder="1" applyProtection="1"/>
    <xf numFmtId="0" fontId="60" fillId="25" borderId="0" xfId="0" applyFont="1" applyFill="1" applyProtection="1"/>
    <xf numFmtId="0" fontId="66" fillId="25" borderId="0" xfId="0" applyFont="1" applyFill="1" applyBorder="1" applyProtection="1"/>
    <xf numFmtId="0" fontId="60" fillId="0" borderId="0" xfId="0" applyFont="1" applyProtection="1">
      <protection locked="0"/>
    </xf>
    <xf numFmtId="3" fontId="15" fillId="25" borderId="0" xfId="0" applyNumberFormat="1" applyFont="1" applyFill="1" applyBorder="1" applyAlignment="1" applyProtection="1">
      <alignment horizontal="center"/>
    </xf>
    <xf numFmtId="167" fontId="73" fillId="26" borderId="0" xfId="0" applyNumberFormat="1" applyFont="1" applyFill="1" applyBorder="1" applyAlignment="1" applyProtection="1">
      <alignment horizontal="right"/>
    </xf>
    <xf numFmtId="167" fontId="14" fillId="26" borderId="0" xfId="0" applyNumberFormat="1" applyFont="1" applyFill="1" applyBorder="1" applyAlignment="1" applyProtection="1">
      <alignment horizontal="right"/>
    </xf>
    <xf numFmtId="167" fontId="15" fillId="26" borderId="0" xfId="0" applyNumberFormat="1" applyFont="1" applyFill="1" applyBorder="1" applyAlignment="1" applyProtection="1">
      <alignment horizontal="right"/>
    </xf>
    <xf numFmtId="0" fontId="12" fillId="25" borderId="0" xfId="62" applyFont="1" applyFill="1" applyBorder="1" applyAlignment="1">
      <alignment horizontal="left" indent="3"/>
    </xf>
    <xf numFmtId="0" fontId="5" fillId="25" borderId="0" xfId="62" applyFill="1" applyAlignment="1">
      <alignment wrapText="1"/>
    </xf>
    <xf numFmtId="0" fontId="5" fillId="25" borderId="0" xfId="62" applyFill="1" applyBorder="1" applyAlignment="1">
      <alignment wrapText="1"/>
    </xf>
    <xf numFmtId="0" fontId="8" fillId="25" borderId="19" xfId="72" applyFont="1" applyFill="1" applyBorder="1" applyAlignment="1">
      <alignment wrapText="1"/>
    </xf>
    <xf numFmtId="3" fontId="8" fillId="25" borderId="0" xfId="72" applyNumberFormat="1" applyFont="1" applyFill="1" applyBorder="1" applyAlignment="1">
      <alignment wrapText="1"/>
    </xf>
    <xf numFmtId="0" fontId="5" fillId="0" borderId="0" xfId="62" applyAlignment="1">
      <alignment wrapText="1"/>
    </xf>
    <xf numFmtId="173" fontId="5" fillId="25" borderId="0" xfId="62" applyNumberFormat="1" applyFill="1" applyBorder="1"/>
    <xf numFmtId="0" fontId="6" fillId="0" borderId="0" xfId="219" applyFont="1"/>
    <xf numFmtId="167" fontId="73" fillId="26" borderId="0" xfId="62" applyNumberFormat="1" applyFont="1" applyFill="1" applyBorder="1" applyAlignment="1">
      <alignment horizontal="left" indent="1"/>
    </xf>
    <xf numFmtId="167" fontId="6" fillId="25" borderId="0" xfId="0" applyNumberFormat="1" applyFont="1" applyFill="1" applyBorder="1" applyAlignment="1">
      <alignment horizontal="left" indent="1"/>
    </xf>
    <xf numFmtId="0" fontId="129" fillId="0" borderId="0" xfId="0" applyFont="1"/>
    <xf numFmtId="0" fontId="19" fillId="25" borderId="0" xfId="0" applyFont="1" applyFill="1" applyBorder="1" applyAlignment="1" applyProtection="1">
      <alignment horizontal="right"/>
    </xf>
    <xf numFmtId="0" fontId="15" fillId="24" borderId="0" xfId="40" applyFont="1" applyFill="1" applyBorder="1" applyAlignment="1" applyProtection="1">
      <alignment horizontal="left" indent="1"/>
    </xf>
    <xf numFmtId="0" fontId="0" fillId="25" borderId="19" xfId="0" applyFill="1" applyBorder="1" applyAlignment="1" applyProtection="1">
      <alignment vertical="center"/>
    </xf>
    <xf numFmtId="0" fontId="59" fillId="25" borderId="19" xfId="0" applyFont="1" applyFill="1" applyBorder="1" applyProtection="1"/>
    <xf numFmtId="0" fontId="60" fillId="25" borderId="19" xfId="0" applyFont="1" applyFill="1" applyBorder="1" applyProtection="1"/>
    <xf numFmtId="0" fontId="60" fillId="25" borderId="0" xfId="0" applyFont="1" applyFill="1" applyBorder="1" applyProtection="1"/>
    <xf numFmtId="0" fontId="44" fillId="25" borderId="19" xfId="0" applyFont="1" applyFill="1" applyBorder="1" applyProtection="1"/>
    <xf numFmtId="0" fontId="14" fillId="25" borderId="11" xfId="0" applyFont="1" applyFill="1" applyBorder="1" applyAlignment="1" applyProtection="1">
      <alignment horizontal="center"/>
    </xf>
    <xf numFmtId="0" fontId="14" fillId="25" borderId="12" xfId="0" applyFont="1" applyFill="1" applyBorder="1" applyAlignment="1" applyProtection="1">
      <alignment horizontal="center"/>
    </xf>
    <xf numFmtId="167" fontId="73" fillId="25" borderId="0" xfId="0" applyNumberFormat="1" applyFont="1" applyFill="1" applyBorder="1" applyAlignment="1" applyProtection="1">
      <alignment horizontal="right"/>
    </xf>
    <xf numFmtId="167" fontId="15" fillId="25" borderId="0" xfId="0" applyNumberFormat="1" applyFont="1" applyFill="1" applyBorder="1" applyAlignment="1" applyProtection="1">
      <alignment horizontal="right"/>
    </xf>
    <xf numFmtId="167" fontId="14" fillId="25" borderId="0" xfId="0" applyNumberFormat="1" applyFont="1" applyFill="1" applyBorder="1" applyAlignment="1" applyProtection="1">
      <alignment horizontal="right"/>
    </xf>
    <xf numFmtId="0" fontId="64" fillId="25" borderId="0" xfId="0" applyFont="1" applyFill="1" applyBorder="1" applyAlignment="1" applyProtection="1">
      <alignment horizontal="center"/>
    </xf>
    <xf numFmtId="0" fontId="79" fillId="25" borderId="0" xfId="0" applyFont="1" applyFill="1" applyBorder="1" applyAlignment="1" applyProtection="1">
      <alignment horizontal="left"/>
    </xf>
    <xf numFmtId="0" fontId="0" fillId="26" borderId="18" xfId="0" applyFill="1" applyBorder="1" applyProtection="1"/>
    <xf numFmtId="0" fontId="14" fillId="25" borderId="18" xfId="0" applyFont="1" applyFill="1" applyBorder="1" applyAlignment="1" applyProtection="1">
      <alignment horizontal="right"/>
    </xf>
    <xf numFmtId="0" fontId="74" fillId="25" borderId="0" xfId="0" applyFont="1" applyFill="1" applyBorder="1" applyProtection="1"/>
    <xf numFmtId="168" fontId="73" fillId="25" borderId="0" xfId="0" applyNumberFormat="1" applyFont="1" applyFill="1" applyBorder="1" applyAlignment="1" applyProtection="1">
      <alignment horizontal="right"/>
    </xf>
    <xf numFmtId="168" fontId="73" fillId="26" borderId="0" xfId="0" applyNumberFormat="1" applyFont="1" applyFill="1" applyBorder="1" applyAlignment="1" applyProtection="1">
      <alignment horizontal="right"/>
    </xf>
    <xf numFmtId="168" fontId="15" fillId="25" borderId="0" xfId="0" applyNumberFormat="1" applyFont="1" applyFill="1" applyBorder="1" applyAlignment="1" applyProtection="1">
      <alignment horizontal="right"/>
    </xf>
    <xf numFmtId="168" fontId="15" fillId="26" borderId="0" xfId="0" applyNumberFormat="1" applyFont="1" applyFill="1" applyBorder="1" applyAlignment="1" applyProtection="1">
      <alignment horizontal="right"/>
    </xf>
    <xf numFmtId="168" fontId="14" fillId="25" borderId="0" xfId="0" applyNumberFormat="1" applyFont="1" applyFill="1" applyBorder="1" applyAlignment="1" applyProtection="1">
      <alignment horizontal="right"/>
    </xf>
    <xf numFmtId="168" fontId="14" fillId="26" borderId="0" xfId="0" applyNumberFormat="1" applyFont="1" applyFill="1" applyBorder="1" applyAlignment="1" applyProtection="1">
      <alignment horizontal="right"/>
    </xf>
    <xf numFmtId="0" fontId="15" fillId="25" borderId="0" xfId="0" applyFont="1" applyFill="1" applyBorder="1" applyAlignment="1" applyProtection="1">
      <alignment horizontal="left" indent="1"/>
    </xf>
    <xf numFmtId="0" fontId="31" fillId="25" borderId="19" xfId="0" applyFont="1" applyFill="1" applyBorder="1" applyProtection="1"/>
    <xf numFmtId="0" fontId="0" fillId="25" borderId="18" xfId="0" applyFill="1" applyBorder="1" applyAlignment="1" applyProtection="1">
      <alignment horizontal="left"/>
    </xf>
    <xf numFmtId="0" fontId="116" fillId="0" borderId="0" xfId="40" applyFont="1" applyFill="1" applyBorder="1" applyAlignment="1" applyProtection="1">
      <alignment horizontal="left" indent="1"/>
    </xf>
    <xf numFmtId="165" fontId="14" fillId="25" borderId="0" xfId="0" applyNumberFormat="1" applyFont="1" applyFill="1" applyBorder="1" applyAlignment="1" applyProtection="1">
      <alignment horizontal="center"/>
    </xf>
    <xf numFmtId="0" fontId="16" fillId="0" borderId="0" xfId="0" applyFont="1" applyProtection="1"/>
    <xf numFmtId="167" fontId="73" fillId="25" borderId="0" xfId="0" applyNumberFormat="1" applyFont="1" applyFill="1" applyBorder="1" applyAlignment="1" applyProtection="1">
      <alignment horizontal="right" indent="1"/>
    </xf>
    <xf numFmtId="167" fontId="73" fillId="26" borderId="0" xfId="0" applyNumberFormat="1" applyFont="1" applyFill="1" applyBorder="1" applyAlignment="1" applyProtection="1">
      <alignment horizontal="right" indent="1"/>
    </xf>
    <xf numFmtId="0" fontId="61" fillId="25" borderId="0" xfId="0" applyFont="1" applyFill="1" applyBorder="1" applyAlignment="1" applyProtection="1">
      <alignment horizontal="left"/>
    </xf>
    <xf numFmtId="167" fontId="15" fillId="25" borderId="0" xfId="0" applyNumberFormat="1" applyFont="1" applyFill="1" applyBorder="1" applyAlignment="1" applyProtection="1">
      <alignment horizontal="right" indent="1"/>
    </xf>
    <xf numFmtId="167" fontId="15" fillId="26" borderId="0" xfId="0" applyNumberFormat="1" applyFont="1" applyFill="1" applyBorder="1" applyAlignment="1" applyProtection="1">
      <alignment horizontal="right" indent="1"/>
    </xf>
    <xf numFmtId="167" fontId="14" fillId="25" borderId="0" xfId="0" applyNumberFormat="1" applyFont="1" applyFill="1" applyBorder="1" applyAlignment="1" applyProtection="1">
      <alignment horizontal="right" wrapText="1" indent="1"/>
    </xf>
    <xf numFmtId="168" fontId="14" fillId="25" borderId="0" xfId="0" applyNumberFormat="1" applyFont="1" applyFill="1" applyBorder="1" applyAlignment="1" applyProtection="1">
      <alignment horizontal="right" wrapText="1" indent="1"/>
    </xf>
    <xf numFmtId="168" fontId="14" fillId="26" borderId="0" xfId="0" applyNumberFormat="1" applyFont="1" applyFill="1" applyBorder="1" applyAlignment="1" applyProtection="1">
      <alignment horizontal="right" wrapText="1" indent="1"/>
    </xf>
    <xf numFmtId="167" fontId="15" fillId="25" borderId="0" xfId="0" applyNumberFormat="1" applyFont="1" applyFill="1" applyBorder="1" applyAlignment="1" applyProtection="1">
      <alignment horizontal="right" wrapText="1" indent="1"/>
    </xf>
    <xf numFmtId="168" fontId="15" fillId="25" borderId="0" xfId="0" applyNumberFormat="1" applyFont="1" applyFill="1" applyBorder="1" applyAlignment="1" applyProtection="1">
      <alignment horizontal="right" wrapText="1" indent="1"/>
    </xf>
    <xf numFmtId="168" fontId="15" fillId="26" borderId="0" xfId="0" applyNumberFormat="1" applyFont="1" applyFill="1" applyBorder="1" applyAlignment="1" applyProtection="1">
      <alignment horizontal="right" wrapText="1" indent="1"/>
    </xf>
    <xf numFmtId="0" fontId="14" fillId="25" borderId="58" xfId="0" applyFont="1" applyFill="1" applyBorder="1" applyAlignment="1">
      <alignment horizontal="center"/>
    </xf>
    <xf numFmtId="0" fontId="14" fillId="26" borderId="13" xfId="62" applyFont="1" applyFill="1" applyBorder="1" applyAlignment="1">
      <alignment horizontal="center" vertical="center"/>
    </xf>
    <xf numFmtId="0" fontId="14" fillId="25" borderId="81" xfId="70" applyFont="1" applyFill="1" applyBorder="1" applyAlignment="1">
      <alignment horizontal="center"/>
    </xf>
    <xf numFmtId="0" fontId="14" fillId="0" borderId="0" xfId="70" applyFont="1" applyBorder="1" applyAlignment="1">
      <alignment horizontal="left" indent="1"/>
    </xf>
    <xf numFmtId="0" fontId="12" fillId="25" borderId="22" xfId="62" applyFont="1" applyFill="1" applyBorder="1" applyAlignment="1">
      <alignment horizontal="left"/>
    </xf>
    <xf numFmtId="0" fontId="14" fillId="25" borderId="12" xfId="78" applyFont="1" applyFill="1" applyBorder="1" applyAlignment="1">
      <alignment horizontal="center" vertical="center" wrapText="1"/>
    </xf>
    <xf numFmtId="179" fontId="73" fillId="26" borderId="0" xfId="71" applyNumberFormat="1" applyFont="1" applyFill="1" applyBorder="1" applyAlignment="1">
      <alignment horizontal="right" vertical="center"/>
    </xf>
    <xf numFmtId="3" fontId="50" fillId="0" borderId="0" xfId="62" applyNumberFormat="1" applyFont="1" applyAlignment="1">
      <alignment vertical="center"/>
    </xf>
    <xf numFmtId="0" fontId="6" fillId="26" borderId="0" xfId="62" applyFont="1" applyFill="1" applyAlignment="1">
      <alignment vertical="top"/>
    </xf>
    <xf numFmtId="179" fontId="6" fillId="26" borderId="0" xfId="62" applyNumberFormat="1" applyFont="1" applyFill="1" applyBorder="1" applyAlignment="1">
      <alignment horizontal="right" vertical="center"/>
    </xf>
    <xf numFmtId="179" fontId="6" fillId="26" borderId="0" xfId="62" applyNumberFormat="1" applyFont="1" applyFill="1" applyBorder="1" applyAlignment="1">
      <alignment horizontal="right" vertical="center" wrapText="1"/>
    </xf>
    <xf numFmtId="3" fontId="74" fillId="0" borderId="0" xfId="63" applyNumberFormat="1" applyFont="1" applyAlignment="1"/>
    <xf numFmtId="0" fontId="82" fillId="25" borderId="19" xfId="63" applyFont="1" applyFill="1" applyBorder="1" applyAlignment="1"/>
    <xf numFmtId="0" fontId="73" fillId="24" borderId="0" xfId="66" applyFont="1" applyFill="1" applyBorder="1" applyAlignment="1">
      <alignment horizontal="left" indent="1"/>
    </xf>
    <xf numFmtId="0" fontId="74" fillId="25" borderId="0" xfId="63" applyFont="1" applyFill="1" applyAlignment="1">
      <alignment horizontal="left" vertical="top"/>
    </xf>
    <xf numFmtId="0" fontId="74" fillId="25" borderId="0" xfId="63" applyFont="1" applyFill="1" applyBorder="1" applyAlignment="1">
      <alignment horizontal="left" vertical="top"/>
    </xf>
    <xf numFmtId="0" fontId="19" fillId="26" borderId="0" xfId="63" applyFont="1" applyFill="1" applyBorder="1" applyAlignment="1">
      <alignment horizontal="left" vertical="top"/>
    </xf>
    <xf numFmtId="0" fontId="73" fillId="27" borderId="0" xfId="40" applyFont="1" applyFill="1" applyBorder="1" applyAlignment="1">
      <alignment horizontal="left" vertical="top"/>
    </xf>
    <xf numFmtId="0" fontId="74" fillId="26" borderId="0" xfId="63" applyFont="1" applyFill="1" applyAlignment="1">
      <alignment horizontal="left" vertical="top"/>
    </xf>
    <xf numFmtId="0" fontId="82" fillId="25" borderId="19" xfId="63" applyFont="1" applyFill="1" applyBorder="1" applyAlignment="1">
      <alignment horizontal="left" vertical="top"/>
    </xf>
    <xf numFmtId="0" fontId="74" fillId="0" borderId="0" xfId="63" applyFont="1" applyAlignment="1">
      <alignment horizontal="left" vertical="top"/>
    </xf>
    <xf numFmtId="1" fontId="14" fillId="26" borderId="12" xfId="63" applyNumberFormat="1" applyFont="1" applyFill="1" applyBorder="1" applyAlignment="1">
      <alignment horizontal="center" vertical="center" wrapText="1"/>
    </xf>
    <xf numFmtId="0" fontId="14" fillId="25" borderId="0" xfId="70" applyFont="1" applyFill="1" applyBorder="1" applyAlignment="1">
      <alignment horizontal="center" wrapText="1"/>
    </xf>
    <xf numFmtId="0" fontId="134" fillId="25" borderId="0" xfId="70" applyFont="1" applyFill="1" applyBorder="1" applyAlignment="1"/>
    <xf numFmtId="167" fontId="76" fillId="27" borderId="83" xfId="66" applyNumberFormat="1" applyFont="1" applyFill="1" applyBorder="1" applyAlignment="1">
      <alignment horizontal="left" vertical="center" indent="2"/>
    </xf>
    <xf numFmtId="0" fontId="14" fillId="26" borderId="0" xfId="70" applyFont="1" applyFill="1" applyBorder="1" applyAlignment="1">
      <alignment horizontal="center" wrapText="1"/>
    </xf>
    <xf numFmtId="0" fontId="5" fillId="25" borderId="0" xfId="63" applyFont="1" applyFill="1" applyAlignment="1"/>
    <xf numFmtId="0" fontId="14" fillId="0" borderId="0" xfId="70" applyFont="1" applyBorder="1" applyAlignment="1">
      <alignment horizontal="center" wrapText="1"/>
    </xf>
    <xf numFmtId="0" fontId="44" fillId="25" borderId="0" xfId="70" applyFont="1" applyFill="1" applyBorder="1" applyAlignment="1"/>
    <xf numFmtId="0" fontId="45" fillId="24" borderId="0" xfId="40" applyFont="1" applyFill="1" applyBorder="1" applyAlignment="1">
      <alignment horizontal="left" vertical="center"/>
    </xf>
    <xf numFmtId="0" fontId="21" fillId="25" borderId="0" xfId="63" applyFont="1" applyFill="1" applyBorder="1" applyAlignment="1">
      <alignment horizontal="center" wrapText="1"/>
    </xf>
    <xf numFmtId="0" fontId="50" fillId="25" borderId="0" xfId="63" applyFont="1" applyFill="1" applyBorder="1" applyAlignment="1"/>
    <xf numFmtId="0" fontId="21" fillId="26" borderId="0" xfId="63" applyFont="1" applyFill="1" applyBorder="1" applyAlignment="1">
      <alignment horizontal="center" wrapText="1"/>
    </xf>
    <xf numFmtId="0" fontId="21" fillId="0" borderId="0" xfId="63" applyFont="1" applyBorder="1" applyAlignment="1">
      <alignment horizontal="center" wrapText="1"/>
    </xf>
    <xf numFmtId="0" fontId="14" fillId="25" borderId="0" xfId="63" applyFont="1" applyFill="1" applyBorder="1" applyAlignment="1">
      <alignment horizontal="left" wrapText="1" indent="1"/>
    </xf>
    <xf numFmtId="0" fontId="44" fillId="25" borderId="0" xfId="63" applyFont="1" applyFill="1" applyBorder="1" applyAlignment="1">
      <alignment horizontal="left" indent="1"/>
    </xf>
    <xf numFmtId="167" fontId="73" fillId="27" borderId="83" xfId="66" applyNumberFormat="1" applyFont="1" applyFill="1" applyBorder="1" applyAlignment="1">
      <alignment horizontal="left" vertical="center"/>
    </xf>
    <xf numFmtId="0" fontId="14" fillId="26" borderId="0" xfId="63" applyFont="1" applyFill="1" applyBorder="1" applyAlignment="1">
      <alignment horizontal="left" wrapText="1" indent="1"/>
    </xf>
    <xf numFmtId="0" fontId="82" fillId="25" borderId="19" xfId="63" applyFont="1" applyFill="1" applyBorder="1" applyAlignment="1">
      <alignment horizontal="left" indent="1"/>
    </xf>
    <xf numFmtId="3" fontId="84" fillId="25" borderId="0" xfId="63" applyNumberFormat="1" applyFont="1" applyFill="1" applyBorder="1" applyAlignment="1">
      <alignment horizontal="left" indent="1"/>
    </xf>
    <xf numFmtId="0" fontId="14" fillId="0" borderId="0" xfId="63" applyFont="1" applyBorder="1" applyAlignment="1">
      <alignment horizontal="left" wrapText="1" indent="1"/>
    </xf>
    <xf numFmtId="0" fontId="73" fillId="24" borderId="0" xfId="40" applyFont="1" applyFill="1" applyBorder="1" applyAlignment="1">
      <alignment horizontal="left" vertical="center"/>
    </xf>
    <xf numFmtId="0" fontId="44" fillId="26" borderId="0" xfId="63" applyFont="1" applyFill="1" applyBorder="1" applyAlignment="1">
      <alignment horizontal="left" indent="1"/>
    </xf>
    <xf numFmtId="0" fontId="5" fillId="26" borderId="0" xfId="63" applyFill="1" applyAlignment="1">
      <alignment horizontal="left" indent="1"/>
    </xf>
    <xf numFmtId="0" fontId="14" fillId="26" borderId="0" xfId="70" applyFont="1" applyFill="1" applyBorder="1" applyAlignment="1">
      <alignment horizontal="center" vertical="center" wrapText="1"/>
    </xf>
    <xf numFmtId="0" fontId="44" fillId="26" borderId="0" xfId="70" applyFont="1" applyFill="1" applyBorder="1" applyAlignment="1">
      <alignment horizontal="left" indent="1"/>
    </xf>
    <xf numFmtId="0" fontId="135" fillId="24" borderId="0" xfId="40" applyFont="1" applyFill="1" applyBorder="1" applyAlignment="1">
      <alignment horizontal="left" vertical="center"/>
    </xf>
    <xf numFmtId="0" fontId="5" fillId="26" borderId="0" xfId="63" applyFill="1" applyBorder="1" applyAlignment="1">
      <alignment horizontal="left" indent="1"/>
    </xf>
    <xf numFmtId="0" fontId="5" fillId="0" borderId="0" xfId="63" applyAlignment="1">
      <alignment horizontal="left" indent="1"/>
    </xf>
    <xf numFmtId="0" fontId="19" fillId="26" borderId="0" xfId="63" applyFont="1" applyFill="1" applyBorder="1" applyAlignment="1">
      <alignment horizontal="left"/>
    </xf>
    <xf numFmtId="3" fontId="136" fillId="26" borderId="0" xfId="63" applyNumberFormat="1" applyFont="1" applyFill="1" applyBorder="1" applyAlignment="1">
      <alignment horizontal="center"/>
    </xf>
    <xf numFmtId="3" fontId="136" fillId="26" borderId="0" xfId="63" applyNumberFormat="1" applyFont="1" applyFill="1" applyBorder="1" applyAlignment="1">
      <alignment horizontal="right"/>
    </xf>
    <xf numFmtId="1" fontId="14" fillId="26" borderId="0" xfId="70" applyNumberFormat="1" applyFont="1" applyFill="1" applyBorder="1" applyAlignment="1">
      <alignment horizontal="center" vertical="center" wrapText="1"/>
    </xf>
    <xf numFmtId="0" fontId="32" fillId="26" borderId="0" xfId="63" applyFont="1" applyFill="1" applyBorder="1" applyAlignment="1"/>
    <xf numFmtId="0" fontId="45" fillId="27" borderId="0" xfId="40" applyFont="1" applyFill="1" applyBorder="1" applyAlignment="1">
      <alignment horizontal="left" vertical="center"/>
    </xf>
    <xf numFmtId="0" fontId="19" fillId="26" borderId="0" xfId="63" applyFont="1" applyFill="1" applyBorder="1" applyAlignment="1">
      <alignment horizontal="left" vertical="center"/>
    </xf>
    <xf numFmtId="180" fontId="84" fillId="25" borderId="0" xfId="166" applyNumberFormat="1" applyFont="1" applyFill="1" applyBorder="1" applyAlignment="1">
      <alignment horizontal="right"/>
    </xf>
    <xf numFmtId="181" fontId="84" fillId="25" borderId="0" xfId="166" applyNumberFormat="1" applyFont="1" applyFill="1" applyBorder="1" applyAlignment="1">
      <alignment horizontal="right"/>
    </xf>
    <xf numFmtId="180" fontId="84" fillId="25" borderId="0" xfId="166" applyNumberFormat="1" applyFont="1" applyFill="1" applyBorder="1" applyAlignment="1">
      <alignment horizontal="right" vertical="center"/>
    </xf>
    <xf numFmtId="181" fontId="84" fillId="25" borderId="0" xfId="166" applyNumberFormat="1" applyFont="1" applyFill="1" applyBorder="1" applyAlignment="1">
      <alignment horizontal="right" vertical="center"/>
    </xf>
    <xf numFmtId="180" fontId="86" fillId="25" borderId="0" xfId="166" applyNumberFormat="1" applyFont="1" applyFill="1" applyBorder="1" applyAlignment="1">
      <alignment horizontal="right"/>
    </xf>
    <xf numFmtId="181" fontId="86" fillId="25" borderId="0" xfId="166" applyNumberFormat="1" applyFont="1" applyFill="1" applyBorder="1" applyAlignment="1">
      <alignment horizontal="right"/>
    </xf>
    <xf numFmtId="0" fontId="14" fillId="26" borderId="0" xfId="63" applyFont="1" applyFill="1" applyBorder="1" applyAlignment="1">
      <alignment horizontal="left" vertical="center" wrapText="1"/>
    </xf>
    <xf numFmtId="0" fontId="44" fillId="26" borderId="0" xfId="63" applyFont="1" applyFill="1" applyAlignment="1">
      <alignment horizontal="left" vertical="center"/>
    </xf>
    <xf numFmtId="167" fontId="76" fillId="27" borderId="83" xfId="66" applyNumberFormat="1" applyFont="1" applyFill="1" applyBorder="1" applyAlignment="1">
      <alignment horizontal="left" indent="2"/>
    </xf>
    <xf numFmtId="167" fontId="76" fillId="24" borderId="0" xfId="40" applyNumberFormat="1" applyFont="1" applyFill="1" applyBorder="1" applyAlignment="1">
      <alignment horizontal="left" indent="2"/>
    </xf>
    <xf numFmtId="0" fontId="92" fillId="32" borderId="0" xfId="62" applyFont="1" applyFill="1" applyBorder="1" applyAlignment="1">
      <alignment horizontal="left" wrapText="1"/>
    </xf>
    <xf numFmtId="0" fontId="15" fillId="36" borderId="0" xfId="62" applyFont="1" applyFill="1" applyBorder="1" applyAlignment="1">
      <alignment vertical="center" wrapText="1"/>
    </xf>
    <xf numFmtId="164" fontId="15" fillId="36" borderId="0" xfId="40" applyNumberFormat="1" applyFont="1" applyFill="1" applyBorder="1" applyAlignment="1">
      <alignment horizontal="justify" wrapText="1"/>
    </xf>
    <xf numFmtId="0" fontId="15" fillId="36" borderId="0" xfId="62" applyFont="1" applyFill="1" applyBorder="1" applyAlignment="1"/>
    <xf numFmtId="0" fontId="15" fillId="36" borderId="0" xfId="62" applyFont="1" applyFill="1" applyBorder="1" applyAlignment="1">
      <alignment vertical="center"/>
    </xf>
    <xf numFmtId="164" fontId="31" fillId="36" borderId="62" xfId="40" applyNumberFormat="1" applyFont="1" applyFill="1" applyBorder="1" applyAlignment="1">
      <alignment horizontal="left" vertical="center" wrapText="1"/>
    </xf>
    <xf numFmtId="164" fontId="31" fillId="36" borderId="0" xfId="40" applyNumberFormat="1" applyFont="1" applyFill="1" applyBorder="1" applyAlignment="1">
      <alignment horizontal="left" vertical="center" wrapText="1"/>
    </xf>
    <xf numFmtId="0" fontId="46"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31" fillId="36" borderId="61" xfId="40" applyNumberFormat="1" applyFont="1" applyFill="1" applyBorder="1" applyAlignment="1">
      <alignment horizontal="left" vertical="center" wrapText="1"/>
    </xf>
    <xf numFmtId="164" fontId="118" fillId="37" borderId="0" xfId="40" applyNumberFormat="1" applyFont="1" applyFill="1" applyBorder="1" applyAlignment="1">
      <alignment horizontal="justify" vertical="center" readingOrder="1"/>
    </xf>
    <xf numFmtId="164" fontId="15" fillId="36" borderId="0" xfId="40" applyNumberFormat="1" applyFont="1" applyFill="1" applyBorder="1" applyAlignment="1">
      <alignment horizontal="justify" vertical="center" wrapText="1"/>
    </xf>
    <xf numFmtId="164" fontId="31" fillId="36" borderId="68" xfId="40" applyNumberFormat="1" applyFont="1" applyFill="1" applyBorder="1" applyAlignment="1">
      <alignment horizontal="left" vertical="center" wrapText="1"/>
    </xf>
    <xf numFmtId="0" fontId="13" fillId="25" borderId="0" xfId="0" applyFont="1" applyFill="1" applyBorder="1" applyAlignment="1">
      <alignment horizontal="justify" vertical="top" wrapText="1"/>
    </xf>
    <xf numFmtId="0" fontId="22" fillId="25" borderId="0" xfId="0" applyFont="1" applyFill="1" applyBorder="1" applyAlignment="1">
      <alignment horizontal="justify" vertical="top" wrapText="1"/>
    </xf>
    <xf numFmtId="0" fontId="20" fillId="25" borderId="18" xfId="0" applyFont="1" applyFill="1" applyBorder="1" applyAlignment="1">
      <alignment horizontal="right" indent="6"/>
    </xf>
    <xf numFmtId="0" fontId="14" fillId="25" borderId="0" xfId="0" applyFont="1" applyFill="1" applyBorder="1" applyAlignment="1"/>
    <xf numFmtId="0" fontId="20" fillId="25" borderId="0" xfId="0" applyFont="1" applyFill="1" applyBorder="1" applyAlignment="1"/>
    <xf numFmtId="172" fontId="15" fillId="24" borderId="0" xfId="40" applyNumberFormat="1" applyFont="1" applyFill="1" applyBorder="1" applyAlignment="1">
      <alignment horizontal="left" wrapText="1"/>
    </xf>
    <xf numFmtId="172" fontId="25" fillId="24" borderId="0" xfId="40" applyNumberFormat="1" applyFont="1" applyFill="1" applyBorder="1" applyAlignment="1">
      <alignment horizontal="left" wrapText="1"/>
    </xf>
    <xf numFmtId="0" fontId="12" fillId="25" borderId="0" xfId="0" applyFont="1" applyFill="1" applyBorder="1" applyAlignment="1"/>
    <xf numFmtId="173" fontId="15" fillId="25" borderId="0" xfId="0" applyNumberFormat="1" applyFont="1" applyFill="1" applyBorder="1" applyAlignment="1">
      <alignment horizontal="left"/>
    </xf>
    <xf numFmtId="164" fontId="20" fillId="27" borderId="0" xfId="40" applyNumberFormat="1" applyFont="1" applyFill="1" applyBorder="1" applyAlignment="1">
      <alignment horizontal="left" wrapText="1"/>
    </xf>
    <xf numFmtId="164" fontId="20" fillId="24" borderId="0" xfId="40" applyNumberFormat="1" applyFont="1" applyFill="1" applyBorder="1" applyAlignment="1">
      <alignment wrapText="1"/>
    </xf>
    <xf numFmtId="164" fontId="26" fillId="24" borderId="0" xfId="40" applyNumberFormat="1" applyFont="1" applyFill="1" applyBorder="1" applyAlignment="1">
      <alignment horizontal="left" wrapText="1"/>
    </xf>
    <xf numFmtId="164" fontId="14" fillId="24" borderId="0" xfId="40" applyNumberFormat="1" applyFont="1" applyFill="1" applyBorder="1" applyAlignment="1">
      <alignment horizontal="left" wrapText="1"/>
    </xf>
    <xf numFmtId="164" fontId="15" fillId="24" borderId="0" xfId="40" applyNumberFormat="1" applyFont="1" applyFill="1" applyBorder="1" applyAlignment="1">
      <alignment wrapText="1"/>
    </xf>
    <xf numFmtId="164" fontId="15" fillId="27" borderId="0" xfId="40" applyNumberFormat="1" applyFont="1" applyFill="1" applyBorder="1" applyAlignment="1">
      <alignment wrapText="1"/>
    </xf>
    <xf numFmtId="0" fontId="14" fillId="25" borderId="18" xfId="0" applyFont="1" applyFill="1" applyBorder="1" applyAlignment="1">
      <alignment horizontal="left" indent="5" readingOrder="1"/>
    </xf>
    <xf numFmtId="0" fontId="20" fillId="25" borderId="18" xfId="0" applyFont="1" applyFill="1" applyBorder="1" applyAlignment="1">
      <alignment horizontal="left" indent="5" readingOrder="1"/>
    </xf>
    <xf numFmtId="0" fontId="15" fillId="0" borderId="0" xfId="0" applyFont="1" applyBorder="1" applyAlignment="1">
      <alignment horizontal="justify" readingOrder="1"/>
    </xf>
    <xf numFmtId="0" fontId="14" fillId="25" borderId="0" xfId="0" applyFont="1" applyFill="1" applyBorder="1" applyAlignment="1">
      <alignment horizontal="justify" vertical="center" readingOrder="1"/>
    </xf>
    <xf numFmtId="0" fontId="14" fillId="25" borderId="0" xfId="0" applyNumberFormat="1" applyFont="1" applyFill="1" applyBorder="1" applyAlignment="1">
      <alignment horizontal="justify" vertical="center" readingOrder="1"/>
    </xf>
    <xf numFmtId="0" fontId="14" fillId="25" borderId="0" xfId="0" applyFont="1" applyFill="1" applyBorder="1" applyAlignment="1">
      <alignment horizontal="justify" vertical="center" wrapText="1" readingOrder="1"/>
    </xf>
    <xf numFmtId="173" fontId="15" fillId="25" borderId="0" xfId="0" applyNumberFormat="1" applyFont="1" applyFill="1" applyBorder="1" applyAlignment="1">
      <alignment horizontal="right"/>
    </xf>
    <xf numFmtId="173" fontId="15" fillId="25" borderId="19" xfId="0" applyNumberFormat="1" applyFont="1" applyFill="1" applyBorder="1" applyAlignment="1">
      <alignment horizontal="right"/>
    </xf>
    <xf numFmtId="0" fontId="14" fillId="26" borderId="0" xfId="0" applyFont="1" applyFill="1" applyBorder="1" applyAlignment="1">
      <alignment horizontal="justify" vertical="center" wrapText="1" readingOrder="1"/>
    </xf>
    <xf numFmtId="164" fontId="123" fillId="24" borderId="20" xfId="40" applyNumberFormat="1" applyFont="1" applyFill="1" applyBorder="1" applyAlignment="1">
      <alignment horizontal="justify" readingOrder="1"/>
    </xf>
    <xf numFmtId="164" fontId="123" fillId="24" borderId="0" xfId="40" applyNumberFormat="1" applyFont="1" applyFill="1" applyBorder="1" applyAlignment="1">
      <alignment horizontal="justify" readingOrder="1"/>
    </xf>
    <xf numFmtId="0" fontId="15" fillId="25" borderId="0" xfId="0" applyFont="1" applyFill="1" applyBorder="1" applyAlignment="1">
      <alignment horizontal="justify" vertical="center" readingOrder="1"/>
    </xf>
    <xf numFmtId="0" fontId="73" fillId="25" borderId="0" xfId="0" applyFont="1" applyFill="1" applyBorder="1" applyAlignment="1" applyProtection="1">
      <alignment horizontal="left"/>
    </xf>
    <xf numFmtId="167" fontId="73" fillId="26" borderId="0" xfId="0" applyNumberFormat="1" applyFont="1" applyFill="1" applyBorder="1" applyAlignment="1" applyProtection="1">
      <alignment horizontal="right" indent="2"/>
    </xf>
    <xf numFmtId="0" fontId="14" fillId="25" borderId="18" xfId="0" applyFont="1" applyFill="1" applyBorder="1" applyAlignment="1" applyProtection="1">
      <alignment horizontal="right" indent="5"/>
    </xf>
    <xf numFmtId="0" fontId="19" fillId="25" borderId="0" xfId="0" applyFont="1" applyFill="1" applyBorder="1" applyAlignment="1" applyProtection="1">
      <alignment horizontal="right"/>
    </xf>
    <xf numFmtId="0" fontId="44" fillId="26" borderId="15" xfId="0" applyFont="1" applyFill="1" applyBorder="1" applyAlignment="1" applyProtection="1">
      <alignment horizontal="left" vertical="center"/>
    </xf>
    <xf numFmtId="0" fontId="44" fillId="26" borderId="16" xfId="0" applyFont="1" applyFill="1" applyBorder="1" applyAlignment="1" applyProtection="1">
      <alignment horizontal="left" vertical="center"/>
    </xf>
    <xf numFmtId="0" fontId="44" fillId="26" borderId="17" xfId="0" applyFont="1" applyFill="1" applyBorder="1" applyAlignment="1" applyProtection="1">
      <alignment horizontal="left" vertical="center"/>
    </xf>
    <xf numFmtId="0" fontId="19"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14" fillId="26" borderId="52" xfId="0" applyFont="1" applyFill="1" applyBorder="1" applyAlignment="1" applyProtection="1">
      <alignment horizontal="center"/>
    </xf>
    <xf numFmtId="167" fontId="15" fillId="27" borderId="0" xfId="40" applyNumberFormat="1" applyFont="1" applyFill="1" applyBorder="1" applyAlignment="1" applyProtection="1">
      <alignment horizontal="right" wrapText="1" indent="2"/>
    </xf>
    <xf numFmtId="167" fontId="73" fillId="27" borderId="0" xfId="40" applyNumberFormat="1" applyFont="1" applyFill="1" applyBorder="1" applyAlignment="1" applyProtection="1">
      <alignment horizontal="right" wrapText="1" indent="2"/>
    </xf>
    <xf numFmtId="168" fontId="15" fillId="27" borderId="0" xfId="40" applyNumberFormat="1" applyFont="1" applyFill="1" applyBorder="1" applyAlignment="1" applyProtection="1">
      <alignment horizontal="right" wrapText="1" indent="2"/>
    </xf>
    <xf numFmtId="173" fontId="15" fillId="25" borderId="0" xfId="0" applyNumberFormat="1" applyFont="1" applyFill="1" applyBorder="1" applyAlignment="1" applyProtection="1">
      <alignment horizontal="left"/>
    </xf>
    <xf numFmtId="0" fontId="78" fillId="26" borderId="15" xfId="0" applyFont="1" applyFill="1" applyBorder="1" applyAlignment="1" applyProtection="1">
      <alignment horizontal="left" vertical="center"/>
    </xf>
    <xf numFmtId="0" fontId="78" fillId="26" borderId="16" xfId="0" applyFont="1" applyFill="1" applyBorder="1" applyAlignment="1" applyProtection="1">
      <alignment horizontal="left" vertical="center"/>
    </xf>
    <xf numFmtId="0" fontId="78" fillId="26" borderId="17" xfId="0" applyFont="1" applyFill="1" applyBorder="1" applyAlignment="1" applyProtection="1">
      <alignment horizontal="left" vertical="center"/>
    </xf>
    <xf numFmtId="167" fontId="73" fillId="25" borderId="0" xfId="0" applyNumberFormat="1" applyFont="1" applyFill="1" applyBorder="1" applyAlignment="1" applyProtection="1">
      <alignment horizontal="right" indent="2"/>
    </xf>
    <xf numFmtId="0" fontId="14" fillId="25" borderId="18" xfId="0" applyFont="1" applyFill="1" applyBorder="1" applyAlignment="1" applyProtection="1">
      <alignment horizontal="left" indent="4"/>
    </xf>
    <xf numFmtId="0" fontId="19"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7" fontId="15" fillId="47" borderId="0" xfId="60" applyNumberFormat="1" applyFont="1" applyFill="1" applyBorder="1" applyAlignment="1" applyProtection="1">
      <alignment horizontal="right" wrapText="1" indent="2"/>
    </xf>
    <xf numFmtId="167" fontId="15" fillId="43" borderId="0" xfId="60" applyNumberFormat="1" applyFont="1" applyFill="1" applyBorder="1" applyAlignment="1" applyProtection="1">
      <alignment horizontal="right" wrapText="1" indent="2"/>
    </xf>
    <xf numFmtId="167" fontId="15" fillId="24"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168" fontId="15" fillId="24" borderId="0" xfId="40" applyNumberFormat="1" applyFont="1" applyFill="1" applyBorder="1" applyAlignment="1" applyProtection="1">
      <alignment horizontal="right" wrapText="1" indent="2"/>
    </xf>
    <xf numFmtId="168" fontId="76" fillId="24" borderId="0" xfId="40" applyNumberFormat="1" applyFont="1" applyFill="1" applyBorder="1" applyAlignment="1" applyProtection="1">
      <alignment horizontal="right" wrapText="1" indent="2"/>
    </xf>
    <xf numFmtId="168" fontId="76" fillId="27" borderId="0" xfId="40" applyNumberFormat="1" applyFont="1" applyFill="1" applyBorder="1" applyAlignment="1" applyProtection="1">
      <alignment horizontal="right" wrapText="1" indent="2"/>
    </xf>
    <xf numFmtId="169" fontId="15" fillId="27" borderId="0" xfId="40" applyNumberFormat="1" applyFont="1" applyFill="1" applyBorder="1" applyAlignment="1" applyProtection="1">
      <alignment horizontal="right" wrapText="1" indent="2"/>
    </xf>
    <xf numFmtId="0" fontId="15" fillId="24" borderId="0" xfId="40" applyFont="1" applyFill="1" applyBorder="1" applyAlignment="1" applyProtection="1">
      <alignment horizontal="left" indent="1"/>
    </xf>
    <xf numFmtId="165" fontId="15" fillId="25" borderId="0" xfId="0" applyNumberFormat="1" applyFont="1" applyFill="1" applyBorder="1" applyAlignment="1" applyProtection="1">
      <alignment horizontal="right" indent="2"/>
    </xf>
    <xf numFmtId="165" fontId="15" fillId="26" borderId="0" xfId="0" applyNumberFormat="1" applyFont="1" applyFill="1" applyBorder="1" applyAlignment="1" applyProtection="1">
      <alignment horizontal="right" indent="2"/>
    </xf>
    <xf numFmtId="0" fontId="14" fillId="24" borderId="0" xfId="40" applyFont="1" applyFill="1" applyBorder="1" applyAlignment="1" applyProtection="1">
      <alignment horizontal="left" wrapText="1"/>
    </xf>
    <xf numFmtId="169" fontId="15" fillId="24" borderId="0" xfId="40" applyNumberFormat="1" applyFont="1" applyFill="1" applyBorder="1" applyAlignment="1" applyProtection="1">
      <alignment horizontal="right" wrapText="1" indent="2"/>
    </xf>
    <xf numFmtId="173" fontId="15" fillId="25" borderId="0" xfId="0" applyNumberFormat="1" applyFont="1" applyFill="1" applyBorder="1" applyAlignment="1" applyProtection="1">
      <alignment horizontal="right"/>
    </xf>
    <xf numFmtId="165" fontId="73" fillId="25" borderId="0" xfId="0" applyNumberFormat="1" applyFont="1" applyFill="1" applyBorder="1" applyAlignment="1" applyProtection="1">
      <alignment horizontal="right" indent="2"/>
    </xf>
    <xf numFmtId="165" fontId="73" fillId="26" borderId="0" xfId="0" applyNumberFormat="1" applyFont="1" applyFill="1" applyBorder="1" applyAlignment="1" applyProtection="1">
      <alignment horizontal="right" indent="2"/>
    </xf>
    <xf numFmtId="0" fontId="14" fillId="25" borderId="18" xfId="0" applyFont="1" applyFill="1" applyBorder="1" applyAlignment="1" applyProtection="1">
      <alignment horizontal="right" indent="6"/>
    </xf>
    <xf numFmtId="0" fontId="44" fillId="26" borderId="15" xfId="0" applyFont="1" applyFill="1" applyBorder="1" applyAlignment="1" applyProtection="1">
      <alignment horizontal="left"/>
    </xf>
    <xf numFmtId="0" fontId="44" fillId="26" borderId="16" xfId="0" applyFont="1" applyFill="1" applyBorder="1" applyAlignment="1" applyProtection="1">
      <alignment horizontal="left"/>
    </xf>
    <xf numFmtId="0" fontId="44" fillId="26" borderId="17" xfId="0" applyFont="1" applyFill="1" applyBorder="1" applyAlignment="1" applyProtection="1">
      <alignment horizontal="left"/>
    </xf>
    <xf numFmtId="165" fontId="15" fillId="24" borderId="0" xfId="40" applyNumberFormat="1" applyFont="1" applyFill="1" applyBorder="1" applyAlignment="1" applyProtection="1">
      <alignment horizontal="right" wrapText="1" indent="2"/>
    </xf>
    <xf numFmtId="165" fontId="15" fillId="27" borderId="0" xfId="40" applyNumberFormat="1" applyFont="1" applyFill="1" applyBorder="1" applyAlignment="1" applyProtection="1">
      <alignment horizontal="right" wrapText="1" indent="2"/>
    </xf>
    <xf numFmtId="165" fontId="26" fillId="25" borderId="0" xfId="0" applyNumberFormat="1" applyFont="1" applyFill="1" applyBorder="1" applyAlignment="1" applyProtection="1">
      <alignment horizontal="right" indent="2"/>
    </xf>
    <xf numFmtId="165" fontId="26" fillId="26" borderId="0" xfId="0" applyNumberFormat="1" applyFont="1" applyFill="1" applyBorder="1" applyAlignment="1" applyProtection="1">
      <alignment horizontal="right" indent="2"/>
    </xf>
    <xf numFmtId="0" fontId="79" fillId="25" borderId="0" xfId="0" applyFont="1" applyFill="1" applyBorder="1" applyAlignment="1" applyProtection="1">
      <alignment horizontal="center"/>
    </xf>
    <xf numFmtId="0" fontId="0" fillId="25" borderId="0" xfId="0" applyFill="1" applyAlignment="1" applyProtection="1">
      <alignment vertical="justify" wrapText="1"/>
    </xf>
    <xf numFmtId="0" fontId="19" fillId="25" borderId="0" xfId="62" applyFont="1" applyFill="1" applyBorder="1" applyAlignment="1">
      <alignment vertical="center" wrapText="1"/>
    </xf>
    <xf numFmtId="0" fontId="83" fillId="26" borderId="0" xfId="62" applyFont="1" applyFill="1" applyBorder="1" applyAlignment="1">
      <alignment horizontal="center" vertical="center"/>
    </xf>
    <xf numFmtId="0" fontId="83" fillId="26" borderId="0" xfId="62" applyFont="1" applyFill="1" applyBorder="1" applyAlignment="1">
      <alignment horizontal="left" vertical="center"/>
    </xf>
    <xf numFmtId="0" fontId="19" fillId="26" borderId="0" xfId="62" applyFont="1" applyFill="1" applyBorder="1" applyAlignment="1">
      <alignment horizontal="justify" wrapText="1"/>
    </xf>
    <xf numFmtId="0" fontId="83" fillId="25" borderId="24" xfId="62" applyFont="1" applyFill="1" applyBorder="1" applyAlignment="1">
      <alignment horizontal="left" vertical="center"/>
    </xf>
    <xf numFmtId="0" fontId="83" fillId="25" borderId="25" xfId="62" applyFont="1" applyFill="1" applyBorder="1" applyAlignment="1">
      <alignment horizontal="left" vertical="center"/>
    </xf>
    <xf numFmtId="0" fontId="78" fillId="26" borderId="24" xfId="0" applyFont="1" applyFill="1" applyBorder="1" applyAlignment="1">
      <alignment horizontal="left" vertical="center" wrapText="1"/>
    </xf>
    <xf numFmtId="0" fontId="78" fillId="26" borderId="26" xfId="0" applyFont="1" applyFill="1" applyBorder="1" applyAlignment="1">
      <alignment horizontal="left" vertical="center" wrapText="1"/>
    </xf>
    <xf numFmtId="0" fontId="78" fillId="26" borderId="25" xfId="0" applyFont="1" applyFill="1" applyBorder="1" applyAlignment="1">
      <alignment horizontal="left" vertical="center" wrapText="1"/>
    </xf>
    <xf numFmtId="0" fontId="14" fillId="25" borderId="0" xfId="62" applyFont="1" applyFill="1" applyBorder="1" applyAlignment="1">
      <alignment horizontal="left" indent="6"/>
    </xf>
    <xf numFmtId="1" fontId="14" fillId="25" borderId="13" xfId="0" applyNumberFormat="1" applyFont="1" applyFill="1" applyBorder="1" applyAlignment="1">
      <alignment horizontal="center"/>
    </xf>
    <xf numFmtId="1" fontId="14" fillId="25" borderId="13" xfId="0" applyNumberFormat="1" applyFont="1" applyFill="1" applyBorder="1" applyAlignment="1">
      <alignment horizontal="center" wrapText="1"/>
    </xf>
    <xf numFmtId="0" fontId="14" fillId="26" borderId="18" xfId="0" applyFont="1" applyFill="1" applyBorder="1" applyAlignment="1">
      <alignment horizontal="right" indent="6"/>
    </xf>
    <xf numFmtId="0" fontId="12" fillId="25" borderId="23" xfId="0" applyFont="1" applyFill="1" applyBorder="1" applyAlignment="1">
      <alignment horizontal="left"/>
    </xf>
    <xf numFmtId="0" fontId="12" fillId="25" borderId="22" xfId="0" applyFont="1" applyFill="1" applyBorder="1" applyAlignment="1">
      <alignment horizontal="left"/>
    </xf>
    <xf numFmtId="0" fontId="12" fillId="25" borderId="0" xfId="0" applyFont="1" applyFill="1" applyBorder="1" applyAlignment="1">
      <alignment horizontal="left"/>
    </xf>
    <xf numFmtId="0" fontId="19" fillId="25" borderId="0" xfId="0" applyFont="1" applyFill="1" applyBorder="1" applyAlignment="1">
      <alignment horizontal="left" vertical="top"/>
    </xf>
    <xf numFmtId="0" fontId="8" fillId="25" borderId="0" xfId="0" applyFont="1" applyFill="1" applyBorder="1"/>
    <xf numFmtId="0" fontId="11" fillId="26" borderId="13" xfId="0" applyFont="1" applyFill="1" applyBorder="1" applyAlignment="1">
      <alignment horizontal="center"/>
    </xf>
    <xf numFmtId="0" fontId="73" fillId="25" borderId="0" xfId="0" applyFont="1" applyFill="1" applyBorder="1" applyAlignment="1">
      <alignment horizontal="left"/>
    </xf>
    <xf numFmtId="0" fontId="32" fillId="24" borderId="0" xfId="40" applyFont="1" applyFill="1" applyBorder="1" applyAlignment="1">
      <alignment horizontal="justify" wrapText="1"/>
    </xf>
    <xf numFmtId="0" fontId="19" fillId="24" borderId="0" xfId="40" applyFont="1" applyFill="1" applyBorder="1" applyAlignment="1">
      <alignment horizontal="justify" wrapText="1"/>
    </xf>
    <xf numFmtId="0" fontId="32" fillId="24" borderId="0" xfId="40" applyNumberFormat="1" applyFont="1" applyFill="1" applyBorder="1" applyAlignment="1">
      <alignment horizontal="justify" vertical="center" wrapText="1"/>
    </xf>
    <xf numFmtId="0" fontId="19" fillId="24" borderId="0" xfId="40" applyNumberFormat="1" applyFont="1" applyFill="1" applyBorder="1" applyAlignment="1">
      <alignment horizontal="justify" vertical="center" wrapText="1"/>
    </xf>
    <xf numFmtId="0" fontId="19" fillId="24" borderId="0" xfId="40" applyFont="1" applyFill="1" applyBorder="1" applyAlignment="1">
      <alignment horizontal="justify" vertical="top" wrapText="1"/>
    </xf>
    <xf numFmtId="173" fontId="15" fillId="25" borderId="0" xfId="70" applyNumberFormat="1" applyFont="1" applyFill="1" applyBorder="1" applyAlignment="1">
      <alignment horizontal="right"/>
    </xf>
    <xf numFmtId="0" fontId="14" fillId="25" borderId="18" xfId="70" applyFont="1" applyFill="1" applyBorder="1" applyAlignment="1">
      <alignment horizontal="left" indent="6"/>
    </xf>
    <xf numFmtId="0" fontId="14" fillId="25" borderId="0" xfId="70" applyFont="1" applyFill="1" applyBorder="1" applyAlignment="1">
      <alignment horizontal="left" indent="6"/>
    </xf>
    <xf numFmtId="0" fontId="19" fillId="25" borderId="0" xfId="70" applyFont="1" applyFill="1" applyBorder="1" applyAlignment="1">
      <alignment horizontal="left" vertical="top"/>
    </xf>
    <xf numFmtId="0" fontId="73" fillId="25" borderId="0" xfId="70" applyFont="1" applyFill="1" applyBorder="1" applyAlignment="1">
      <alignment horizontal="left"/>
    </xf>
    <xf numFmtId="0" fontId="14" fillId="26" borderId="13" xfId="70" applyFont="1" applyFill="1" applyBorder="1" applyAlignment="1">
      <alignment horizontal="center" wrapText="1"/>
    </xf>
    <xf numFmtId="0" fontId="14" fillId="26" borderId="13" xfId="70" applyFont="1" applyFill="1" applyBorder="1" applyAlignment="1">
      <alignment horizontal="center"/>
    </xf>
    <xf numFmtId="0" fontId="73" fillId="25" borderId="0" xfId="78" applyFont="1" applyFill="1" applyBorder="1" applyAlignment="1">
      <alignment horizontal="left" vertic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4" fillId="25" borderId="18" xfId="70" applyFont="1" applyFill="1" applyBorder="1" applyAlignment="1">
      <alignment horizontal="right" indent="6"/>
    </xf>
    <xf numFmtId="0" fontId="19" fillId="25" borderId="22" xfId="70" applyFont="1" applyFill="1" applyBorder="1" applyAlignment="1">
      <alignment horizontal="center"/>
    </xf>
    <xf numFmtId="0" fontId="19" fillId="25" borderId="53" xfId="70" applyFont="1" applyFill="1" applyBorder="1" applyAlignment="1">
      <alignment horizontal="center"/>
    </xf>
    <xf numFmtId="0" fontId="44" fillId="26" borderId="27" xfId="70" applyFont="1" applyFill="1" applyBorder="1" applyAlignment="1">
      <alignment horizontal="left" vertical="center"/>
    </xf>
    <xf numFmtId="0" fontId="44" fillId="26" borderId="28" xfId="70" applyFont="1" applyFill="1" applyBorder="1" applyAlignment="1">
      <alignment horizontal="left" vertical="center"/>
    </xf>
    <xf numFmtId="0" fontId="44" fillId="26" borderId="29" xfId="70" applyFont="1" applyFill="1" applyBorder="1" applyAlignment="1">
      <alignment horizontal="left" vertical="center"/>
    </xf>
    <xf numFmtId="0" fontId="115" fillId="26" borderId="73" xfId="70" applyFont="1" applyFill="1" applyBorder="1" applyAlignment="1">
      <alignment horizontal="center" vertical="center"/>
    </xf>
    <xf numFmtId="0" fontId="115" fillId="26" borderId="74" xfId="70" applyFont="1" applyFill="1" applyBorder="1" applyAlignment="1">
      <alignment horizontal="center" vertical="center"/>
    </xf>
    <xf numFmtId="0" fontId="115" fillId="26" borderId="77" xfId="70" applyFont="1" applyFill="1" applyBorder="1" applyAlignment="1">
      <alignment horizontal="center" vertical="center"/>
    </xf>
    <xf numFmtId="0" fontId="115" fillId="26" borderId="78" xfId="70" applyFont="1" applyFill="1" applyBorder="1" applyAlignment="1">
      <alignment horizontal="center" vertical="center"/>
    </xf>
    <xf numFmtId="0" fontId="14" fillId="25" borderId="13" xfId="70" applyFont="1" applyFill="1" applyBorder="1" applyAlignment="1">
      <alignment horizontal="center" vertical="center" wrapText="1"/>
    </xf>
    <xf numFmtId="0" fontId="14" fillId="25" borderId="75" xfId="70" applyFont="1" applyFill="1" applyBorder="1" applyAlignment="1">
      <alignment horizontal="center" vertical="center" wrapText="1"/>
    </xf>
    <xf numFmtId="0" fontId="14" fillId="25" borderId="76" xfId="70" applyFont="1" applyFill="1" applyBorder="1" applyAlignment="1">
      <alignment horizontal="center" vertical="center" wrapText="1"/>
    </xf>
    <xf numFmtId="0" fontId="14" fillId="25" borderId="79" xfId="70" applyFont="1" applyFill="1" applyBorder="1" applyAlignment="1">
      <alignment horizontal="center" vertical="center" wrapText="1"/>
    </xf>
    <xf numFmtId="0" fontId="14" fillId="25" borderId="18" xfId="63" applyFont="1" applyFill="1" applyBorder="1" applyAlignment="1">
      <alignment horizontal="left" indent="6"/>
    </xf>
    <xf numFmtId="0" fontId="133" fillId="28" borderId="34" xfId="63" applyFont="1" applyFill="1" applyBorder="1" applyAlignment="1">
      <alignment horizontal="center" vertical="center"/>
    </xf>
    <xf numFmtId="0" fontId="133" fillId="28" borderId="35" xfId="63" applyFont="1" applyFill="1" applyBorder="1" applyAlignment="1">
      <alignment horizontal="center" vertical="center"/>
    </xf>
    <xf numFmtId="0" fontId="133" fillId="28" borderId="37" xfId="63" applyFont="1" applyFill="1" applyBorder="1" applyAlignment="1">
      <alignment horizontal="center" vertical="center"/>
    </xf>
    <xf numFmtId="0" fontId="73" fillId="24" borderId="0" xfId="40" applyFont="1" applyFill="1" applyBorder="1" applyAlignment="1">
      <alignment horizontal="left" vertical="center" wrapText="1"/>
    </xf>
    <xf numFmtId="173" fontId="6" fillId="26" borderId="0" xfId="63" applyNumberFormat="1" applyFont="1" applyFill="1" applyAlignment="1">
      <alignment horizontal="right"/>
    </xf>
    <xf numFmtId="0" fontId="73" fillId="24" borderId="0" xfId="40" applyFont="1" applyFill="1" applyBorder="1" applyAlignment="1">
      <alignment vertical="center" wrapText="1"/>
    </xf>
    <xf numFmtId="173" fontId="15" fillId="25" borderId="0" xfId="62" applyNumberFormat="1" applyFont="1" applyFill="1" applyBorder="1" applyAlignment="1">
      <alignment horizontal="left"/>
    </xf>
    <xf numFmtId="0" fontId="44" fillId="26" borderId="31" xfId="62" applyFont="1" applyFill="1" applyBorder="1" applyAlignment="1">
      <alignment horizontal="left" vertical="center" wrapText="1"/>
    </xf>
    <xf numFmtId="0" fontId="44" fillId="26" borderId="32" xfId="62" applyFont="1" applyFill="1" applyBorder="1" applyAlignment="1">
      <alignment horizontal="left" vertical="center" wrapText="1"/>
    </xf>
    <xf numFmtId="0" fontId="44" fillId="26" borderId="33" xfId="62" applyFont="1" applyFill="1" applyBorder="1" applyAlignment="1">
      <alignment horizontal="left" vertical="center" wrapText="1"/>
    </xf>
    <xf numFmtId="0" fontId="19" fillId="24" borderId="51" xfId="40" applyFont="1" applyFill="1" applyBorder="1" applyAlignment="1">
      <alignment horizontal="left" vertical="top"/>
    </xf>
    <xf numFmtId="0" fontId="19" fillId="24" borderId="0" xfId="40" applyFont="1" applyFill="1" applyBorder="1" applyAlignment="1">
      <alignment horizontal="left" vertical="top"/>
    </xf>
    <xf numFmtId="0" fontId="14" fillId="0" borderId="12" xfId="53" applyFont="1" applyBorder="1" applyAlignment="1">
      <alignment horizontal="center" vertical="center" wrapText="1"/>
    </xf>
    <xf numFmtId="0" fontId="14" fillId="0" borderId="58" xfId="53" applyFont="1" applyBorder="1" applyAlignment="1">
      <alignment horizontal="center" vertical="center" wrapText="1"/>
    </xf>
    <xf numFmtId="0" fontId="14" fillId="0" borderId="57" xfId="53" applyFont="1" applyBorder="1" applyAlignment="1">
      <alignment horizontal="center" vertical="center" wrapText="1"/>
    </xf>
    <xf numFmtId="164" fontId="15" fillId="27" borderId="48" xfId="40" applyNumberFormat="1" applyFont="1" applyFill="1" applyBorder="1" applyAlignment="1">
      <alignment horizontal="center" wrapText="1"/>
    </xf>
    <xf numFmtId="164" fontId="19" fillId="27" borderId="48" xfId="40" applyNumberFormat="1" applyFont="1" applyFill="1" applyBorder="1" applyAlignment="1">
      <alignment horizontal="right" wrapText="1"/>
    </xf>
    <xf numFmtId="0" fontId="32" fillId="25" borderId="0" xfId="62" applyFont="1" applyFill="1" applyBorder="1" applyAlignment="1">
      <alignment horizontal="left" vertical="center"/>
    </xf>
    <xf numFmtId="0" fontId="87" fillId="25" borderId="0" xfId="0" applyFont="1" applyFill="1" applyBorder="1" applyAlignment="1">
      <alignment horizontal="center"/>
    </xf>
    <xf numFmtId="0" fontId="14" fillId="25" borderId="18" xfId="62" applyFont="1" applyFill="1" applyBorder="1" applyAlignment="1">
      <alignment horizontal="right" indent="6"/>
    </xf>
    <xf numFmtId="0" fontId="19" fillId="24" borderId="51" xfId="40" applyFont="1" applyFill="1" applyBorder="1" applyAlignment="1">
      <alignment vertical="justify" wrapText="1"/>
    </xf>
    <xf numFmtId="0" fontId="19" fillId="24" borderId="0" xfId="40" applyFont="1" applyFill="1" applyBorder="1" applyAlignment="1">
      <alignment vertical="justify" wrapText="1"/>
    </xf>
    <xf numFmtId="0" fontId="73" fillId="25" borderId="0" xfId="62" applyFont="1" applyFill="1" applyBorder="1" applyAlignment="1">
      <alignment horizontal="left" vertical="center"/>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4" fillId="25" borderId="12" xfId="62" applyFont="1" applyFill="1" applyBorder="1" applyAlignment="1">
      <alignment horizontal="center"/>
    </xf>
    <xf numFmtId="173" fontId="15" fillId="25" borderId="0" xfId="62" applyNumberFormat="1" applyFont="1" applyFill="1" applyBorder="1" applyAlignment="1">
      <alignment horizontal="right"/>
    </xf>
    <xf numFmtId="0" fontId="14" fillId="26" borderId="12" xfId="53" applyFont="1" applyFill="1" applyBorder="1" applyAlignment="1">
      <alignment horizontal="center" vertical="center" wrapText="1"/>
    </xf>
    <xf numFmtId="0" fontId="73" fillId="25" borderId="0" xfId="0" applyFont="1" applyFill="1" applyBorder="1" applyAlignment="1">
      <alignment horizontal="left" vertical="center"/>
    </xf>
    <xf numFmtId="0" fontId="44" fillId="26" borderId="31" xfId="0" applyFont="1" applyFill="1" applyBorder="1" applyAlignment="1">
      <alignment horizontal="left" vertical="center"/>
    </xf>
    <xf numFmtId="0" fontId="44" fillId="26" borderId="32" xfId="0" applyFont="1" applyFill="1" applyBorder="1" applyAlignment="1">
      <alignment horizontal="left" vertical="center"/>
    </xf>
    <xf numFmtId="0" fontId="44" fillId="26" borderId="33" xfId="0" applyFont="1" applyFill="1" applyBorder="1" applyAlignment="1">
      <alignment horizontal="left" vertical="center"/>
    </xf>
    <xf numFmtId="0" fontId="19" fillId="0" borderId="0" xfId="0" applyFont="1" applyBorder="1" applyAlignment="1">
      <alignment vertical="justify" wrapText="1"/>
    </xf>
    <xf numFmtId="0" fontId="0" fillId="0" borderId="0" xfId="0" applyBorder="1" applyAlignment="1">
      <alignment vertical="justify" wrapText="1"/>
    </xf>
    <xf numFmtId="0" fontId="14" fillId="25" borderId="57" xfId="0" applyFont="1" applyFill="1" applyBorder="1" applyAlignment="1">
      <alignment horizontal="center"/>
    </xf>
    <xf numFmtId="0" fontId="14" fillId="25" borderId="12" xfId="0" applyFont="1" applyFill="1" applyBorder="1" applyAlignment="1">
      <alignment horizontal="center"/>
    </xf>
    <xf numFmtId="0" fontId="14" fillId="25" borderId="58" xfId="0" applyFont="1" applyFill="1" applyBorder="1" applyAlignment="1">
      <alignment horizontal="center"/>
    </xf>
    <xf numFmtId="0" fontId="14" fillId="25" borderId="18" xfId="0" applyFont="1" applyFill="1" applyBorder="1" applyAlignment="1">
      <alignment horizontal="left" indent="6"/>
    </xf>
    <xf numFmtId="0" fontId="14" fillId="26" borderId="80" xfId="70" applyFont="1" applyFill="1" applyBorder="1" applyAlignment="1">
      <alignment horizontal="center"/>
    </xf>
    <xf numFmtId="0" fontId="14" fillId="26" borderId="49" xfId="70" applyFont="1" applyFill="1" applyBorder="1" applyAlignment="1">
      <alignment horizontal="center"/>
    </xf>
    <xf numFmtId="0" fontId="14" fillId="25" borderId="72" xfId="70" applyFont="1" applyFill="1" applyBorder="1" applyAlignment="1">
      <alignment horizontal="center" wrapText="1"/>
    </xf>
    <xf numFmtId="0" fontId="14" fillId="25" borderId="13" xfId="70" applyFont="1" applyFill="1" applyBorder="1" applyAlignment="1">
      <alignment horizontal="center" wrapText="1"/>
    </xf>
    <xf numFmtId="0" fontId="14" fillId="25" borderId="71" xfId="70" applyFont="1" applyFill="1" applyBorder="1" applyAlignment="1">
      <alignment horizontal="center" wrapText="1"/>
    </xf>
    <xf numFmtId="0" fontId="14" fillId="25" borderId="0" xfId="70" applyFont="1" applyFill="1" applyBorder="1" applyAlignment="1">
      <alignment horizontal="left" indent="1"/>
    </xf>
    <xf numFmtId="0" fontId="15" fillId="25" borderId="0" xfId="70" applyFont="1" applyFill="1" applyBorder="1" applyAlignment="1">
      <alignment horizontal="left" indent="1"/>
    </xf>
    <xf numFmtId="0" fontId="45" fillId="25" borderId="36" xfId="70" applyFont="1" applyFill="1" applyBorder="1" applyAlignment="1">
      <alignment horizontal="justify" vertical="top" wrapText="1"/>
    </xf>
    <xf numFmtId="0" fontId="19" fillId="26" borderId="51" xfId="70" applyFont="1" applyFill="1" applyBorder="1" applyAlignment="1">
      <alignment vertical="justify" wrapText="1"/>
    </xf>
    <xf numFmtId="0" fontId="19" fillId="26" borderId="0" xfId="70" applyFont="1" applyFill="1" applyBorder="1" applyAlignment="1">
      <alignment vertical="justify" wrapText="1"/>
    </xf>
    <xf numFmtId="0" fontId="73" fillId="26" borderId="0" xfId="70" applyFont="1" applyFill="1" applyBorder="1" applyAlignment="1">
      <alignment horizontal="left"/>
    </xf>
    <xf numFmtId="0" fontId="44" fillId="26" borderId="31" xfId="70" applyFont="1" applyFill="1" applyBorder="1" applyAlignment="1">
      <alignment horizontal="left" vertical="center"/>
    </xf>
    <xf numFmtId="0" fontId="44" fillId="26" borderId="32" xfId="70" applyFont="1" applyFill="1" applyBorder="1" applyAlignment="1">
      <alignment horizontal="left" vertical="center"/>
    </xf>
    <xf numFmtId="0" fontId="44" fillId="26" borderId="33" xfId="70" applyFont="1" applyFill="1" applyBorder="1" applyAlignment="1">
      <alignment horizontal="left" vertical="center"/>
    </xf>
    <xf numFmtId="0" fontId="73" fillId="25" borderId="0"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86" fillId="25" borderId="0" xfId="70" applyFont="1" applyFill="1" applyBorder="1" applyAlignment="1">
      <alignment horizontal="left" vertical="center"/>
    </xf>
    <xf numFmtId="0" fontId="14" fillId="26" borderId="52" xfId="70" applyFont="1" applyFill="1" applyBorder="1" applyAlignment="1">
      <alignment horizontal="center" wrapText="1"/>
    </xf>
    <xf numFmtId="0" fontId="14" fillId="25" borderId="0" xfId="70" applyFont="1" applyFill="1" applyBorder="1" applyAlignment="1">
      <alignment horizontal="left"/>
    </xf>
    <xf numFmtId="0" fontId="78" fillId="26" borderId="31" xfId="70" applyFont="1" applyFill="1" applyBorder="1" applyAlignment="1">
      <alignment horizontal="left" vertical="center"/>
    </xf>
    <xf numFmtId="0" fontId="78" fillId="26" borderId="32" xfId="70" applyFont="1" applyFill="1" applyBorder="1" applyAlignment="1">
      <alignment horizontal="left" vertical="center"/>
    </xf>
    <xf numFmtId="0" fontId="78" fillId="26" borderId="33" xfId="70" applyFont="1" applyFill="1" applyBorder="1" applyAlignment="1">
      <alignment horizontal="left" vertical="center"/>
    </xf>
    <xf numFmtId="0" fontId="19" fillId="0" borderId="67" xfId="70" applyFont="1" applyBorder="1" applyAlignment="1">
      <alignment vertical="justify" wrapText="1"/>
    </xf>
    <xf numFmtId="0" fontId="19" fillId="0" borderId="0" xfId="70" applyFont="1" applyBorder="1" applyAlignment="1">
      <alignment vertical="justify" wrapText="1"/>
    </xf>
    <xf numFmtId="0" fontId="14" fillId="25" borderId="49" xfId="70" applyFont="1" applyFill="1" applyBorder="1" applyAlignment="1">
      <alignment horizontal="center"/>
    </xf>
    <xf numFmtId="0" fontId="14" fillId="25" borderId="18" xfId="70" applyFont="1" applyFill="1" applyBorder="1" applyAlignment="1">
      <alignment horizontal="right"/>
    </xf>
    <xf numFmtId="0" fontId="120" fillId="25" borderId="0" xfId="70" applyFont="1" applyFill="1" applyBorder="1" applyAlignment="1">
      <alignment horizontal="left" indent="1"/>
    </xf>
    <xf numFmtId="0" fontId="14" fillId="0" borderId="0" xfId="70" applyFont="1" applyBorder="1" applyAlignment="1">
      <alignment horizontal="left" indent="1"/>
    </xf>
    <xf numFmtId="0" fontId="15" fillId="27" borderId="0" xfId="40" applyFont="1" applyFill="1" applyBorder="1" applyAlignment="1">
      <alignment horizontal="left" vertical="center" wrapText="1"/>
    </xf>
    <xf numFmtId="0" fontId="19" fillId="25" borderId="0" xfId="62" applyFont="1" applyFill="1" applyBorder="1" applyAlignment="1">
      <alignment horizontal="left" wrapText="1"/>
    </xf>
    <xf numFmtId="0" fontId="87" fillId="25" borderId="0" xfId="62" applyFont="1" applyFill="1" applyBorder="1" applyAlignment="1">
      <alignment horizontal="right"/>
    </xf>
    <xf numFmtId="0" fontId="78" fillId="26" borderId="31" xfId="62" applyFont="1" applyFill="1" applyBorder="1" applyAlignment="1">
      <alignment horizontal="left" vertical="center"/>
    </xf>
    <xf numFmtId="0" fontId="78" fillId="26" borderId="32" xfId="62" applyFont="1" applyFill="1" applyBorder="1" applyAlignment="1">
      <alignment horizontal="left" vertical="center"/>
    </xf>
    <xf numFmtId="0" fontId="78" fillId="26" borderId="33" xfId="62" applyFont="1" applyFill="1" applyBorder="1" applyAlignment="1">
      <alignment horizontal="left" vertical="center"/>
    </xf>
    <xf numFmtId="0" fontId="19" fillId="25" borderId="0" xfId="78" applyFont="1" applyFill="1" applyBorder="1" applyAlignment="1">
      <alignment horizontal="left" vertical="top"/>
    </xf>
    <xf numFmtId="0" fontId="14" fillId="25" borderId="12" xfId="78" applyFont="1" applyFill="1" applyBorder="1" applyAlignment="1">
      <alignment horizontal="center" vertical="center" wrapText="1"/>
    </xf>
    <xf numFmtId="3" fontId="73" fillId="25" borderId="0" xfId="62" applyNumberFormat="1" applyFont="1" applyFill="1" applyBorder="1" applyAlignment="1">
      <alignment horizontal="right" vertical="center" indent="2"/>
    </xf>
    <xf numFmtId="3" fontId="73" fillId="24" borderId="0" xfId="40" applyNumberFormat="1" applyFont="1" applyFill="1" applyBorder="1" applyAlignment="1">
      <alignment horizontal="left" vertical="center" wrapText="1"/>
    </xf>
    <xf numFmtId="3" fontId="73" fillId="25" borderId="0" xfId="62" applyNumberFormat="1" applyFont="1" applyFill="1" applyBorder="1" applyAlignment="1">
      <alignment horizontal="right" vertical="center" indent="3"/>
    </xf>
    <xf numFmtId="3" fontId="76" fillId="25" borderId="0" xfId="62" applyNumberFormat="1" applyFont="1" applyFill="1" applyBorder="1" applyAlignment="1">
      <alignment horizontal="right" vertical="center" indent="3"/>
    </xf>
    <xf numFmtId="3" fontId="76" fillId="25" borderId="0" xfId="62" applyNumberFormat="1" applyFont="1" applyFill="1" applyBorder="1" applyAlignment="1">
      <alignment horizontal="right" vertical="center" indent="2"/>
    </xf>
    <xf numFmtId="0" fontId="12" fillId="25" borderId="49" xfId="62" applyFont="1" applyFill="1" applyBorder="1" applyAlignment="1">
      <alignment horizontal="left"/>
    </xf>
    <xf numFmtId="3" fontId="73" fillId="27" borderId="0" xfId="40" applyNumberFormat="1" applyFont="1" applyFill="1" applyBorder="1" applyAlignment="1">
      <alignment horizontal="left" vertical="center" wrapText="1"/>
    </xf>
    <xf numFmtId="0" fontId="14" fillId="25" borderId="18" xfId="71" applyFont="1" applyFill="1" applyBorder="1" applyAlignment="1">
      <alignment horizontal="left" indent="6"/>
    </xf>
    <xf numFmtId="0" fontId="12" fillId="25" borderId="22" xfId="62" applyFont="1" applyFill="1" applyBorder="1" applyAlignment="1">
      <alignment horizontal="left"/>
    </xf>
    <xf numFmtId="0" fontId="12" fillId="25" borderId="51" xfId="62" applyFont="1" applyFill="1" applyBorder="1" applyAlignment="1">
      <alignment horizontal="left" vertical="top"/>
    </xf>
    <xf numFmtId="0" fontId="12" fillId="25" borderId="0" xfId="62" applyFont="1" applyFill="1" applyBorder="1" applyAlignment="1">
      <alignment horizontal="left" vertical="top"/>
    </xf>
    <xf numFmtId="0" fontId="128" fillId="25" borderId="13" xfId="62" applyFont="1" applyFill="1" applyBorder="1" applyAlignment="1">
      <alignment horizontal="right" indent="3"/>
    </xf>
    <xf numFmtId="0" fontId="11" fillId="25" borderId="13" xfId="62" applyFont="1" applyFill="1" applyBorder="1" applyAlignment="1">
      <alignment horizontal="right" indent="3"/>
    </xf>
    <xf numFmtId="0" fontId="11" fillId="25" borderId="13" xfId="62" applyFont="1" applyFill="1" applyBorder="1" applyAlignment="1">
      <alignment horizontal="right" indent="2"/>
    </xf>
    <xf numFmtId="0" fontId="11" fillId="25" borderId="13" xfId="62" applyFont="1" applyFill="1" applyBorder="1" applyAlignment="1">
      <alignment horizontal="left" indent="3"/>
    </xf>
    <xf numFmtId="173" fontId="15" fillId="25" borderId="0" xfId="70" applyNumberFormat="1" applyFont="1" applyFill="1" applyBorder="1" applyAlignment="1">
      <alignment horizontal="left"/>
    </xf>
    <xf numFmtId="0" fontId="44" fillId="26" borderId="44" xfId="70" applyFont="1" applyFill="1" applyBorder="1" applyAlignment="1">
      <alignment horizontal="left" vertical="center"/>
    </xf>
    <xf numFmtId="0" fontId="44" fillId="26" borderId="45" xfId="70" applyFont="1" applyFill="1" applyBorder="1" applyAlignment="1">
      <alignment horizontal="left" vertical="center"/>
    </xf>
    <xf numFmtId="0" fontId="44" fillId="26" borderId="46" xfId="70" applyFont="1" applyFill="1" applyBorder="1" applyAlignment="1">
      <alignment horizontal="left" vertical="center"/>
    </xf>
    <xf numFmtId="0" fontId="32" fillId="25" borderId="10" xfId="62" applyFont="1" applyFill="1" applyBorder="1" applyAlignment="1">
      <alignment horizontal="center" vertical="center" wrapText="1"/>
    </xf>
    <xf numFmtId="0" fontId="32" fillId="25" borderId="11" xfId="62" applyFont="1" applyFill="1" applyBorder="1" applyAlignment="1">
      <alignment horizontal="center" vertical="center" wrapText="1"/>
    </xf>
    <xf numFmtId="0" fontId="73" fillId="44" borderId="0" xfId="70" applyFont="1" applyFill="1" applyBorder="1" applyAlignment="1">
      <alignment horizontal="left"/>
    </xf>
    <xf numFmtId="0" fontId="19" fillId="27" borderId="0" xfId="40" applyFont="1" applyFill="1" applyBorder="1" applyAlignment="1">
      <alignment horizontal="left" wrapText="1"/>
    </xf>
    <xf numFmtId="0" fontId="19" fillId="24" borderId="0" xfId="40" applyFont="1" applyFill="1" applyBorder="1" applyAlignment="1">
      <alignment horizontal="left" wrapText="1"/>
    </xf>
    <xf numFmtId="0" fontId="14" fillId="26" borderId="13" xfId="62" applyFont="1" applyFill="1" applyBorder="1" applyAlignment="1">
      <alignment horizontal="center" vertical="center"/>
    </xf>
    <xf numFmtId="0" fontId="12" fillId="25" borderId="23" xfId="70" applyFont="1" applyFill="1" applyBorder="1" applyAlignment="1">
      <alignment horizontal="left"/>
    </xf>
    <xf numFmtId="0" fontId="12" fillId="25" borderId="22" xfId="70" applyFont="1" applyFill="1" applyBorder="1" applyAlignment="1">
      <alignment horizontal="left"/>
    </xf>
    <xf numFmtId="0" fontId="19" fillId="26" borderId="0" xfId="70" applyFont="1" applyFill="1" applyBorder="1" applyAlignment="1">
      <alignment horizontal="left" vertical="top"/>
    </xf>
    <xf numFmtId="0" fontId="32" fillId="26" borderId="10" xfId="62" applyFont="1" applyFill="1" applyBorder="1" applyAlignment="1">
      <alignment horizontal="center" vertical="center" wrapText="1"/>
    </xf>
    <xf numFmtId="0" fontId="32" fillId="26" borderId="11" xfId="62" applyFont="1" applyFill="1" applyBorder="1" applyAlignment="1">
      <alignment horizontal="center" vertical="center" wrapText="1"/>
    </xf>
    <xf numFmtId="0" fontId="82" fillId="26" borderId="0" xfId="70" applyFont="1" applyFill="1" applyBorder="1" applyAlignment="1">
      <alignment horizontal="left"/>
    </xf>
    <xf numFmtId="0" fontId="19" fillId="27" borderId="0" xfId="40" applyFont="1" applyFill="1" applyBorder="1" applyAlignment="1">
      <alignment horizontal="left"/>
    </xf>
    <xf numFmtId="0" fontId="19" fillId="27" borderId="19" xfId="40" applyFont="1" applyFill="1" applyBorder="1" applyAlignment="1">
      <alignment horizontal="left"/>
    </xf>
    <xf numFmtId="0" fontId="19" fillId="24" borderId="0" xfId="40" applyFont="1" applyFill="1" applyBorder="1" applyAlignment="1">
      <alignment horizontal="left" vertical="top" wrapText="1"/>
    </xf>
    <xf numFmtId="0" fontId="14" fillId="24" borderId="0" xfId="40" applyFont="1" applyFill="1" applyBorder="1" applyAlignment="1">
      <alignment horizontal="left" vertical="center" wrapText="1" indent="1"/>
    </xf>
    <xf numFmtId="3" fontId="82" fillId="26" borderId="0" xfId="70" applyNumberFormat="1" applyFont="1" applyFill="1" applyBorder="1" applyAlignment="1">
      <alignment horizontal="left"/>
    </xf>
    <xf numFmtId="3" fontId="14" fillId="27" borderId="0" xfId="40" applyNumberFormat="1" applyFont="1" applyFill="1" applyBorder="1" applyAlignment="1">
      <alignment horizontal="left" vertical="center" wrapText="1" indent="1"/>
    </xf>
    <xf numFmtId="0" fontId="14" fillId="27" borderId="0" xfId="40" applyFont="1" applyFill="1" applyBorder="1" applyAlignment="1">
      <alignment horizontal="left" vertical="center" wrapText="1" indent="1"/>
    </xf>
    <xf numFmtId="0" fontId="12" fillId="25" borderId="0" xfId="70" applyFont="1" applyFill="1" applyBorder="1" applyAlignment="1">
      <alignment horizontal="left"/>
    </xf>
    <xf numFmtId="0" fontId="44" fillId="0" borderId="44" xfId="70" applyFont="1" applyFill="1" applyBorder="1" applyAlignment="1">
      <alignment horizontal="left" vertical="center"/>
    </xf>
    <xf numFmtId="0" fontId="44" fillId="0" borderId="45" xfId="70" applyFont="1" applyFill="1" applyBorder="1" applyAlignment="1">
      <alignment horizontal="left" vertical="center"/>
    </xf>
    <xf numFmtId="0" fontId="44" fillId="0" borderId="46" xfId="70" applyFont="1" applyFill="1" applyBorder="1" applyAlignment="1">
      <alignment horizontal="left" vertical="center"/>
    </xf>
    <xf numFmtId="0" fontId="14" fillId="26" borderId="82" xfId="70" applyFont="1" applyFill="1" applyBorder="1" applyAlignment="1">
      <alignment horizontal="center" wrapText="1"/>
    </xf>
    <xf numFmtId="0" fontId="14" fillId="26" borderId="71" xfId="70" applyFont="1" applyFill="1" applyBorder="1" applyAlignment="1">
      <alignment horizontal="center" wrapText="1"/>
    </xf>
    <xf numFmtId="0" fontId="19" fillId="25" borderId="0" xfId="70" applyNumberFormat="1" applyFont="1" applyFill="1" applyBorder="1" applyAlignment="1" applyProtection="1">
      <alignment horizontal="justify" vertical="justify" wrapText="1"/>
      <protection locked="0"/>
    </xf>
    <xf numFmtId="0" fontId="126" fillId="25" borderId="0" xfId="68" applyNumberFormat="1" applyFont="1" applyFill="1" applyBorder="1" applyAlignment="1" applyProtection="1">
      <alignment horizontal="center" vertical="justify" wrapText="1"/>
      <protection locked="0"/>
    </xf>
    <xf numFmtId="0" fontId="76" fillId="25" borderId="0" xfId="70" applyNumberFormat="1" applyFont="1" applyFill="1" applyBorder="1" applyAlignment="1" applyProtection="1">
      <alignment horizontal="right" vertical="justify" wrapText="1"/>
      <protection locked="0"/>
    </xf>
    <xf numFmtId="49" fontId="19" fillId="25" borderId="0" xfId="70" applyNumberFormat="1" applyFont="1" applyFill="1" applyBorder="1" applyAlignment="1">
      <alignment horizontal="left" vertical="center" wrapText="1"/>
    </xf>
    <xf numFmtId="0" fontId="14" fillId="25" borderId="18" xfId="70" applyFont="1" applyFill="1" applyBorder="1" applyAlignment="1">
      <alignment horizontal="right" indent="5"/>
    </xf>
    <xf numFmtId="3" fontId="19" fillId="25" borderId="0" xfId="70" applyNumberFormat="1" applyFont="1" applyFill="1" applyBorder="1" applyAlignment="1">
      <alignment horizontal="right"/>
    </xf>
    <xf numFmtId="0" fontId="73" fillId="25" borderId="0" xfId="70" applyFont="1" applyFill="1" applyBorder="1" applyAlignment="1">
      <alignment horizontal="justify" vertical="center"/>
    </xf>
    <xf numFmtId="0" fontId="14" fillId="25" borderId="13" xfId="70" applyFont="1" applyFill="1" applyBorder="1" applyAlignment="1">
      <alignment horizontal="center"/>
    </xf>
    <xf numFmtId="0" fontId="19" fillId="24" borderId="0" xfId="61" applyFont="1" applyFill="1" applyBorder="1" applyAlignment="1">
      <alignment horizontal="left" wrapText="1"/>
    </xf>
    <xf numFmtId="49" fontId="15" fillId="25" borderId="0" xfId="51" applyNumberFormat="1" applyFont="1" applyFill="1" applyBorder="1" applyAlignment="1">
      <alignment horizontal="left"/>
    </xf>
    <xf numFmtId="0" fontId="15" fillId="25" borderId="0" xfId="51" applyNumberFormat="1" applyFont="1" applyFill="1" applyBorder="1" applyAlignment="1">
      <alignment horizontal="left"/>
    </xf>
    <xf numFmtId="1" fontId="15" fillId="35" borderId="0" xfId="51" applyNumberFormat="1" applyFont="1" applyFill="1" applyBorder="1" applyAlignment="1">
      <alignment horizontal="center"/>
    </xf>
    <xf numFmtId="0" fontId="44" fillId="26" borderId="15" xfId="51" applyFont="1" applyFill="1" applyBorder="1" applyAlignment="1">
      <alignment horizontal="left" vertical="center"/>
    </xf>
    <xf numFmtId="0" fontId="44" fillId="26" borderId="16" xfId="51" applyFont="1" applyFill="1" applyBorder="1" applyAlignment="1">
      <alignment horizontal="left" vertical="center"/>
    </xf>
    <xf numFmtId="0" fontId="44" fillId="26" borderId="17" xfId="51" applyFont="1" applyFill="1" applyBorder="1" applyAlignment="1">
      <alignment horizontal="left" vertical="center"/>
    </xf>
    <xf numFmtId="0" fontId="83" fillId="26" borderId="24" xfId="51" applyNumberFormat="1" applyFont="1" applyFill="1" applyBorder="1" applyAlignment="1">
      <alignment horizontal="center" vertical="center" wrapText="1"/>
    </xf>
    <xf numFmtId="0" fontId="83" fillId="26" borderId="25" xfId="51" applyNumberFormat="1" applyFont="1" applyFill="1" applyBorder="1" applyAlignment="1">
      <alignment horizontal="center" vertical="center"/>
    </xf>
    <xf numFmtId="0" fontId="15" fillId="27" borderId="0" xfId="61" applyFont="1" applyFill="1" applyBorder="1" applyAlignment="1">
      <alignment horizontal="justify" vertical="center" wrapText="1"/>
    </xf>
    <xf numFmtId="2" fontId="32" fillId="24" borderId="0" xfId="61" applyNumberFormat="1" applyFont="1" applyFill="1" applyBorder="1" applyAlignment="1">
      <alignment horizontal="left" wrapText="1"/>
    </xf>
    <xf numFmtId="2" fontId="19" fillId="24" borderId="0" xfId="61" applyNumberFormat="1" applyFont="1" applyFill="1" applyBorder="1" applyAlignment="1">
      <alignment horizontal="left" wrapText="1"/>
    </xf>
    <xf numFmtId="2" fontId="19" fillId="24" borderId="19" xfId="61" applyNumberFormat="1" applyFont="1" applyFill="1" applyBorder="1" applyAlignment="1">
      <alignment horizontal="left" wrapText="1"/>
    </xf>
    <xf numFmtId="173" fontId="15" fillId="25" borderId="0" xfId="52" applyNumberFormat="1" applyFont="1" applyFill="1" applyBorder="1" applyAlignment="1">
      <alignment horizontal="right"/>
    </xf>
    <xf numFmtId="0" fontId="15" fillId="27" borderId="0" xfId="61" applyFont="1" applyFill="1" applyBorder="1" applyAlignment="1">
      <alignment horizontal="justify" vertical="center"/>
    </xf>
    <xf numFmtId="0" fontId="15" fillId="25" borderId="0" xfId="52" applyNumberFormat="1" applyFont="1" applyFill="1" applyAlignment="1">
      <alignment horizontal="right"/>
    </xf>
    <xf numFmtId="0" fontId="15" fillId="25" borderId="0" xfId="52" applyNumberFormat="1" applyFont="1" applyFill="1" applyBorder="1" applyAlignment="1">
      <alignment horizontal="right"/>
    </xf>
    <xf numFmtId="0" fontId="14" fillId="25" borderId="0" xfId="0" applyFont="1" applyFill="1" applyBorder="1" applyAlignment="1">
      <alignment horizontal="center"/>
    </xf>
    <xf numFmtId="173" fontId="15" fillId="25" borderId="20" xfId="52" applyNumberFormat="1" applyFont="1" applyFill="1" applyBorder="1" applyAlignment="1">
      <alignment horizontal="left"/>
    </xf>
    <xf numFmtId="173" fontId="15" fillId="25" borderId="0" xfId="52" applyNumberFormat="1" applyFont="1" applyFill="1" applyBorder="1" applyAlignment="1">
      <alignment horizontal="left"/>
    </xf>
    <xf numFmtId="0" fontId="13" fillId="25" borderId="0" xfId="0" applyFont="1" applyFill="1" applyBorder="1"/>
    <xf numFmtId="0" fontId="36" fillId="25" borderId="0" xfId="0" applyFont="1" applyFill="1" applyBorder="1" applyAlignment="1">
      <alignment horizontal="left"/>
    </xf>
    <xf numFmtId="165" fontId="5" fillId="0" borderId="0" xfId="62" applyNumberFormat="1" applyAlignment="1">
      <alignment wrapText="1"/>
    </xf>
    <xf numFmtId="179" fontId="5" fillId="0" borderId="0" xfId="62" applyNumberFormat="1"/>
    <xf numFmtId="167" fontId="59" fillId="0" borderId="0" xfId="0" applyNumberFormat="1" applyFont="1" applyProtection="1">
      <protection locked="0"/>
    </xf>
    <xf numFmtId="165" fontId="59" fillId="0" borderId="0" xfId="0" applyNumberFormat="1" applyFont="1" applyProtection="1">
      <protection locked="0"/>
    </xf>
    <xf numFmtId="168" fontId="44" fillId="0" borderId="0" xfId="0" applyNumberFormat="1" applyFont="1" applyProtection="1">
      <protection locked="0"/>
    </xf>
    <xf numFmtId="165" fontId="16" fillId="0" borderId="0" xfId="0" applyNumberFormat="1" applyFont="1" applyProtection="1">
      <protection locked="0"/>
    </xf>
    <xf numFmtId="0" fontId="126" fillId="0" borderId="0" xfId="68" applyNumberFormat="1" applyFont="1" applyFill="1" applyBorder="1" applyAlignment="1" applyProtection="1">
      <alignment vertical="justify" wrapText="1"/>
      <protection locked="0"/>
    </xf>
    <xf numFmtId="165" fontId="74" fillId="0" borderId="0" xfId="70" applyNumberFormat="1" applyFont="1" applyFill="1" applyBorder="1"/>
    <xf numFmtId="0" fontId="74" fillId="0" borderId="0" xfId="70" applyFont="1" applyFill="1" applyBorder="1"/>
    <xf numFmtId="165" fontId="5" fillId="0" borderId="0" xfId="70" applyNumberFormat="1" applyFill="1" applyBorder="1"/>
    <xf numFmtId="0" fontId="112" fillId="0" borderId="0" xfId="70" applyFont="1" applyFill="1" applyBorder="1"/>
    <xf numFmtId="0" fontId="27" fillId="0" borderId="0" xfId="70" applyFont="1" applyFill="1" applyBorder="1"/>
    <xf numFmtId="0" fontId="73" fillId="0" borderId="0" xfId="70" applyFont="1" applyFill="1" applyBorder="1"/>
    <xf numFmtId="165" fontId="112" fillId="0" borderId="0" xfId="70" applyNumberFormat="1" applyFont="1" applyFill="1" applyBorder="1" applyAlignment="1">
      <alignment vertical="center"/>
    </xf>
    <xf numFmtId="0" fontId="44"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12" fillId="0" borderId="0" xfId="51" applyFont="1" applyFill="1" applyAlignment="1">
      <alignment horizontal="center"/>
    </xf>
    <xf numFmtId="167" fontId="44" fillId="0" borderId="0" xfId="51" applyNumberFormat="1" applyFont="1" applyFill="1" applyAlignment="1">
      <alignment horizontal="right"/>
    </xf>
    <xf numFmtId="0" fontId="16" fillId="0" borderId="0" xfId="51" applyFont="1" applyFill="1"/>
    <xf numFmtId="165" fontId="13" fillId="0" borderId="0" xfId="51" applyNumberFormat="1" applyFont="1" applyFill="1" applyAlignment="1">
      <alignment horizontal="right"/>
    </xf>
    <xf numFmtId="167" fontId="16" fillId="0" borderId="0" xfId="51" applyNumberFormat="1" applyFont="1" applyFill="1"/>
    <xf numFmtId="165" fontId="8" fillId="0" borderId="0" xfId="51" applyNumberFormat="1" applyFont="1" applyFill="1" applyAlignment="1">
      <alignment horizontal="right"/>
    </xf>
    <xf numFmtId="2" fontId="0" fillId="0" borderId="0" xfId="51" applyNumberFormat="1" applyFont="1" applyFill="1"/>
    <xf numFmtId="0" fontId="5" fillId="0" borderId="0" xfId="51" applyFont="1" applyFill="1"/>
    <xf numFmtId="0" fontId="27" fillId="0" borderId="0" xfId="51" applyFont="1" applyFill="1"/>
    <xf numFmtId="165" fontId="31" fillId="0" borderId="0" xfId="51" applyNumberFormat="1" applyFont="1" applyFill="1" applyAlignment="1">
      <alignment horizontal="right"/>
    </xf>
    <xf numFmtId="0" fontId="46" fillId="0" borderId="0" xfId="51" applyFont="1" applyFill="1" applyAlignment="1">
      <alignment horizontal="center"/>
    </xf>
    <xf numFmtId="165" fontId="9" fillId="0" borderId="0" xfId="51" applyNumberFormat="1" applyFont="1" applyFill="1" applyAlignment="1">
      <alignment horizontal="right"/>
    </xf>
    <xf numFmtId="0" fontId="44" fillId="0" borderId="0" xfId="51" applyFont="1" applyFill="1"/>
    <xf numFmtId="0" fontId="67" fillId="0" borderId="0" xfId="51" applyFont="1" applyFill="1"/>
    <xf numFmtId="0" fontId="59" fillId="0" borderId="0" xfId="51" applyFont="1" applyFill="1"/>
    <xf numFmtId="0" fontId="12" fillId="0" borderId="0" xfId="51" applyFont="1" applyFill="1"/>
    <xf numFmtId="0" fontId="0" fillId="0" borderId="0" xfId="51" applyFont="1" applyFill="1" applyAlignment="1">
      <alignment horizontal="justify" vertical="top"/>
    </xf>
    <xf numFmtId="0" fontId="60" fillId="0" borderId="0" xfId="51" applyFont="1" applyFill="1" applyAlignment="1">
      <alignment horizontal="left"/>
    </xf>
    <xf numFmtId="0" fontId="122" fillId="0" borderId="0" xfId="51" applyFont="1" applyFill="1" applyAlignment="1">
      <alignment horizontal="justify" vertical="top"/>
    </xf>
    <xf numFmtId="178" fontId="0" fillId="0" borderId="0" xfId="51" applyNumberFormat="1" applyFont="1" applyFill="1"/>
  </cellXfs>
  <cellStyles count="306">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2">
    <dxf>
      <font>
        <color rgb="FF9C0006"/>
      </font>
      <fill>
        <patternFill>
          <bgColor rgb="FFFFC7CE"/>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FFFFCC"/>
      <color rgb="FF1F497D"/>
      <color rgb="FFD3EEFF"/>
      <color rgb="FFFFEFF1"/>
      <color rgb="FFE5FFE5"/>
      <color rgb="FFCCFFCC"/>
      <color rgb="FFFFE7EA"/>
      <color rgb="FF525252"/>
      <color rgb="FF686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2015</c:v>
                  </c:pt>
                  <c:pt idx="8">
                    <c:v>2016</c:v>
                  </c:pt>
                </c:lvl>
              </c:multiLvlStrCache>
            </c:multiLvlStrRef>
          </c:cat>
          <c:val>
            <c:numRef>
              <c:f>'9lay_off'!$E$12:$Q$12</c:f>
              <c:numCache>
                <c:formatCode>0</c:formatCode>
                <c:ptCount val="13"/>
                <c:pt idx="0">
                  <c:v>80</c:v>
                </c:pt>
                <c:pt idx="1">
                  <c:v>71</c:v>
                </c:pt>
                <c:pt idx="2">
                  <c:v>77</c:v>
                </c:pt>
                <c:pt idx="3">
                  <c:v>75</c:v>
                </c:pt>
                <c:pt idx="4">
                  <c:v>82</c:v>
                </c:pt>
                <c:pt idx="5">
                  <c:v>89</c:v>
                </c:pt>
                <c:pt idx="6">
                  <c:v>82</c:v>
                </c:pt>
                <c:pt idx="7">
                  <c:v>99</c:v>
                </c:pt>
                <c:pt idx="8">
                  <c:v>90</c:v>
                </c:pt>
                <c:pt idx="9">
                  <c:v>84</c:v>
                </c:pt>
                <c:pt idx="10">
                  <c:v>70</c:v>
                </c:pt>
                <c:pt idx="11">
                  <c:v>72</c:v>
                </c:pt>
                <c:pt idx="12">
                  <c:v>67</c:v>
                </c:pt>
              </c:numCache>
            </c:numRef>
          </c:val>
        </c:ser>
        <c:dLbls>
          <c:showLegendKey val="0"/>
          <c:showVal val="0"/>
          <c:showCatName val="0"/>
          <c:showSerName val="0"/>
          <c:showPercent val="0"/>
          <c:showBubbleSize val="0"/>
        </c:dLbls>
        <c:gapWidth val="150"/>
        <c:axId val="72753152"/>
        <c:axId val="72754688"/>
      </c:barChart>
      <c:catAx>
        <c:axId val="727531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2754688"/>
        <c:crosses val="autoZero"/>
        <c:auto val="1"/>
        <c:lblAlgn val="ctr"/>
        <c:lblOffset val="100"/>
        <c:tickLblSkip val="1"/>
        <c:tickMarkSkip val="1"/>
        <c:noMultiLvlLbl val="0"/>
      </c:catAx>
      <c:valAx>
        <c:axId val="727546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27531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109052</c:v>
              </c:pt>
              <c:pt idx="1">
                <c:v>106870</c:v>
              </c:pt>
            </c:numLit>
          </c:val>
        </c:ser>
        <c:dLbls>
          <c:showLegendKey val="0"/>
          <c:showVal val="0"/>
          <c:showCatName val="0"/>
          <c:showSerName val="0"/>
          <c:showPercent val="0"/>
          <c:showBubbleSize val="0"/>
        </c:dLbls>
        <c:gapWidth val="120"/>
        <c:axId val="74362880"/>
        <c:axId val="74364416"/>
      </c:barChart>
      <c:catAx>
        <c:axId val="7436288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4364416"/>
        <c:crosses val="autoZero"/>
        <c:auto val="1"/>
        <c:lblAlgn val="ctr"/>
        <c:lblOffset val="100"/>
        <c:tickLblSkip val="1"/>
        <c:tickMarkSkip val="1"/>
        <c:noMultiLvlLbl val="0"/>
      </c:catAx>
      <c:valAx>
        <c:axId val="7436441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7436288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69340</c:v>
              </c:pt>
              <c:pt idx="1">
                <c:v>3859</c:v>
              </c:pt>
              <c:pt idx="2">
                <c:v>3766</c:v>
              </c:pt>
              <c:pt idx="3">
                <c:v>14181</c:v>
              </c:pt>
              <c:pt idx="4">
                <c:v>11521</c:v>
              </c:pt>
              <c:pt idx="5">
                <c:v>12220</c:v>
              </c:pt>
              <c:pt idx="6">
                <c:v>14083</c:v>
              </c:pt>
              <c:pt idx="7">
                <c:v>16619</c:v>
              </c:pt>
              <c:pt idx="8">
                <c:v>18160</c:v>
              </c:pt>
              <c:pt idx="9">
                <c:v>19377</c:v>
              </c:pt>
              <c:pt idx="10">
                <c:v>17933</c:v>
              </c:pt>
              <c:pt idx="11">
                <c:v>11837</c:v>
              </c:pt>
              <c:pt idx="12">
                <c:v>3026</c:v>
              </c:pt>
            </c:numLit>
          </c:val>
        </c:ser>
        <c:dLbls>
          <c:showLegendKey val="0"/>
          <c:showVal val="0"/>
          <c:showCatName val="0"/>
          <c:showSerName val="0"/>
          <c:showPercent val="0"/>
          <c:showBubbleSize val="0"/>
        </c:dLbls>
        <c:gapWidth val="30"/>
        <c:axId val="74906624"/>
        <c:axId val="74924800"/>
      </c:barChart>
      <c:catAx>
        <c:axId val="7490662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4924800"/>
        <c:crosses val="autoZero"/>
        <c:auto val="1"/>
        <c:lblAlgn val="ctr"/>
        <c:lblOffset val="100"/>
        <c:tickLblSkip val="1"/>
        <c:tickMarkSkip val="1"/>
        <c:noMultiLvlLbl val="0"/>
      </c:catAx>
      <c:valAx>
        <c:axId val="74924800"/>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490662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5172</c:v>
                </c:pt>
                <c:pt idx="1">
                  <c:v>1769</c:v>
                </c:pt>
                <c:pt idx="2">
                  <c:v>3198</c:v>
                </c:pt>
                <c:pt idx="3">
                  <c:v>903</c:v>
                </c:pt>
                <c:pt idx="4">
                  <c:v>1591</c:v>
                </c:pt>
                <c:pt idx="5">
                  <c:v>3601</c:v>
                </c:pt>
                <c:pt idx="6">
                  <c:v>1538</c:v>
                </c:pt>
                <c:pt idx="7">
                  <c:v>2940</c:v>
                </c:pt>
                <c:pt idx="8">
                  <c:v>1319</c:v>
                </c:pt>
                <c:pt idx="9">
                  <c:v>2122</c:v>
                </c:pt>
                <c:pt idx="10">
                  <c:v>16711</c:v>
                </c:pt>
                <c:pt idx="11">
                  <c:v>1285</c:v>
                </c:pt>
                <c:pt idx="12">
                  <c:v>28575</c:v>
                </c:pt>
                <c:pt idx="13">
                  <c:v>2651</c:v>
                </c:pt>
                <c:pt idx="14">
                  <c:v>8592</c:v>
                </c:pt>
                <c:pt idx="15">
                  <c:v>1269</c:v>
                </c:pt>
                <c:pt idx="16">
                  <c:v>2712</c:v>
                </c:pt>
                <c:pt idx="17">
                  <c:v>3450</c:v>
                </c:pt>
                <c:pt idx="18">
                  <c:v>6188</c:v>
                </c:pt>
                <c:pt idx="19">
                  <c:v>1848</c:v>
                </c:pt>
              </c:numCache>
            </c:numRef>
          </c:val>
        </c:ser>
        <c:dLbls>
          <c:showLegendKey val="0"/>
          <c:showVal val="0"/>
          <c:showCatName val="0"/>
          <c:showSerName val="0"/>
          <c:showPercent val="0"/>
          <c:showBubbleSize val="0"/>
        </c:dLbls>
        <c:gapWidth val="30"/>
        <c:axId val="74950528"/>
        <c:axId val="74952064"/>
      </c:barChart>
      <c:catAx>
        <c:axId val="7495052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74952064"/>
        <c:crosses val="autoZero"/>
        <c:auto val="1"/>
        <c:lblAlgn val="ctr"/>
        <c:lblOffset val="100"/>
        <c:tickLblSkip val="1"/>
        <c:tickMarkSkip val="1"/>
        <c:noMultiLvlLbl val="0"/>
      </c:catAx>
      <c:valAx>
        <c:axId val="7495206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49505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119.345310401162</c:v>
                </c:pt>
                <c:pt idx="1">
                  <c:v>112.49777457242899</c:v>
                </c:pt>
                <c:pt idx="2">
                  <c:v>117.761564707651</c:v>
                </c:pt>
                <c:pt idx="3">
                  <c:v>119.941121166415</c:v>
                </c:pt>
                <c:pt idx="4">
                  <c:v>113.22912817552</c:v>
                </c:pt>
                <c:pt idx="5">
                  <c:v>123.53135989011</c:v>
                </c:pt>
                <c:pt idx="6">
                  <c:v>108.73456841020401</c:v>
                </c:pt>
                <c:pt idx="7">
                  <c:v>117.17343639291499</c:v>
                </c:pt>
                <c:pt idx="8">
                  <c:v>111.159705004972</c:v>
                </c:pt>
                <c:pt idx="9">
                  <c:v>117.245466912612</c:v>
                </c:pt>
                <c:pt idx="10">
                  <c:v>116.968799500922</c:v>
                </c:pt>
                <c:pt idx="11">
                  <c:v>111.321450015011</c:v>
                </c:pt>
                <c:pt idx="12">
                  <c:v>114.642687693932</c:v>
                </c:pt>
                <c:pt idx="13">
                  <c:v>115.381043805613</c:v>
                </c:pt>
                <c:pt idx="14">
                  <c:v>121.296312852076</c:v>
                </c:pt>
                <c:pt idx="15">
                  <c:v>118.753802216539</c:v>
                </c:pt>
                <c:pt idx="16">
                  <c:v>117.161819839533</c:v>
                </c:pt>
                <c:pt idx="17">
                  <c:v>112.956630173565</c:v>
                </c:pt>
                <c:pt idx="18">
                  <c:v>83.2855942523137</c:v>
                </c:pt>
                <c:pt idx="19">
                  <c:v>110.95357999077901</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113.17493294648899</c:v>
                </c:pt>
                <c:pt idx="1">
                  <c:v>113.17493294648899</c:v>
                </c:pt>
                <c:pt idx="2">
                  <c:v>113.17493294648899</c:v>
                </c:pt>
                <c:pt idx="3">
                  <c:v>113.17493294648899</c:v>
                </c:pt>
                <c:pt idx="4">
                  <c:v>113.17493294648899</c:v>
                </c:pt>
                <c:pt idx="5">
                  <c:v>113.17493294648899</c:v>
                </c:pt>
                <c:pt idx="6">
                  <c:v>113.17493294648899</c:v>
                </c:pt>
                <c:pt idx="7">
                  <c:v>113.17493294648899</c:v>
                </c:pt>
                <c:pt idx="8">
                  <c:v>113.17493294648899</c:v>
                </c:pt>
                <c:pt idx="9">
                  <c:v>113.17493294648899</c:v>
                </c:pt>
                <c:pt idx="10">
                  <c:v>113.17493294648899</c:v>
                </c:pt>
                <c:pt idx="11">
                  <c:v>113.17493294648899</c:v>
                </c:pt>
                <c:pt idx="12">
                  <c:v>113.17493294648899</c:v>
                </c:pt>
                <c:pt idx="13">
                  <c:v>113.17493294648899</c:v>
                </c:pt>
                <c:pt idx="14">
                  <c:v>113.17493294648899</c:v>
                </c:pt>
                <c:pt idx="15">
                  <c:v>113.17493294648899</c:v>
                </c:pt>
                <c:pt idx="16">
                  <c:v>113.17493294648899</c:v>
                </c:pt>
                <c:pt idx="17">
                  <c:v>113.17493294648899</c:v>
                </c:pt>
                <c:pt idx="18">
                  <c:v>113.17493294648899</c:v>
                </c:pt>
                <c:pt idx="19">
                  <c:v>113.17493294648899</c:v>
                </c:pt>
              </c:numCache>
            </c:numRef>
          </c:val>
          <c:smooth val="0"/>
        </c:ser>
        <c:dLbls>
          <c:showLegendKey val="0"/>
          <c:showVal val="0"/>
          <c:showCatName val="0"/>
          <c:showSerName val="0"/>
          <c:showPercent val="0"/>
          <c:showBubbleSize val="0"/>
        </c:dLbls>
        <c:marker val="1"/>
        <c:smooth val="0"/>
        <c:axId val="75650176"/>
        <c:axId val="75651712"/>
      </c:lineChart>
      <c:catAx>
        <c:axId val="7565017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75651712"/>
        <c:crosses val="autoZero"/>
        <c:auto val="1"/>
        <c:lblAlgn val="ctr"/>
        <c:lblOffset val="100"/>
        <c:tickLblSkip val="1"/>
        <c:tickMarkSkip val="1"/>
        <c:noMultiLvlLbl val="0"/>
      </c:catAx>
      <c:valAx>
        <c:axId val="75651712"/>
        <c:scaling>
          <c:orientation val="minMax"/>
          <c:min val="82"/>
        </c:scaling>
        <c:delete val="0"/>
        <c:axPos val="l"/>
        <c:numFmt formatCode="0.0" sourceLinked="1"/>
        <c:majorTickMark val="out"/>
        <c:minorTickMark val="none"/>
        <c:tickLblPos val="none"/>
        <c:spPr>
          <a:ln w="9525">
            <a:noFill/>
          </a:ln>
        </c:spPr>
        <c:crossAx val="7565017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14.145300910561637</c:v>
              </c:pt>
              <c:pt idx="145">
                <c:v>14.84299545276542</c:v>
              </c:pt>
              <c:pt idx="146">
                <c:v>11.910259775991129</c:v>
              </c:pt>
              <c:pt idx="147">
                <c:v>11.192677903960364</c:v>
              </c:pt>
              <c:pt idx="148">
                <c:v>10.22937145299384</c:v>
              </c:pt>
              <c:pt idx="149">
                <c:v>9.7178785818101616</c:v>
              </c:pt>
              <c:pt idx="150">
                <c:v>8.4388596806512286</c:v>
              </c:pt>
              <c:pt idx="151">
                <c:v>7.3588429618867037</c:v>
              </c:pt>
              <c:pt idx="152">
                <c:v>7.1993288989302968</c:v>
              </c:pt>
              <c:pt idx="153">
                <c:v>7.811148587216997</c:v>
              </c:pt>
              <c:pt idx="154">
                <c:v>10.082851998909911</c:v>
              </c:pt>
              <c:pt idx="155">
                <c:v>10.857759287918325</c:v>
              </c:pt>
              <c:pt idx="156">
                <c:v>9.330292787088835</c:v>
              </c:pt>
              <c:pt idx="157">
                <c:v>6.5123096295275191</c:v>
              </c:pt>
              <c:pt idx="158">
                <c:v>5.6946757437587463</c:v>
              </c:pt>
              <c:pt idx="159">
                <c:v>5.7300883709380228</c:v>
              </c:pt>
              <c:pt idx="160">
                <c:v>6.6243175043699694</c:v>
              </c:pt>
              <c:pt idx="161">
                <c:v>7.9751248866932061</c:v>
              </c:pt>
              <c:pt idx="162">
                <c:v>8.5111870487843504</c:v>
              </c:pt>
            </c:numLit>
          </c:val>
          <c:smooth val="0"/>
        </c:ser>
        <c:ser>
          <c:idx val="1"/>
          <c:order val="1"/>
          <c:tx>
            <c:v>iconfianca</c:v>
          </c:tx>
          <c:spPr>
            <a:ln w="25400">
              <a:solidFill>
                <a:schemeClr val="accent2"/>
              </a:solidFill>
              <a:prstDash val="solid"/>
            </a:ln>
          </c:spPr>
          <c:marker>
            <c:symbol val="none"/>
          </c:marker>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pt idx="155">
                <c:v>-14.141007070688538</c:v>
              </c:pt>
              <c:pt idx="156">
                <c:v>-12.616816443911418</c:v>
              </c:pt>
              <c:pt idx="157">
                <c:v>-11.283762742717558</c:v>
              </c:pt>
              <c:pt idx="158">
                <c:v>-11.270460909771925</c:v>
              </c:pt>
              <c:pt idx="159">
                <c:v>-12.371079072376498</c:v>
              </c:pt>
              <c:pt idx="160">
                <c:v>-11.887589285746492</c:v>
              </c:pt>
              <c:pt idx="161">
                <c:v>-12.62741419520183</c:v>
              </c:pt>
              <c:pt idx="162">
                <c:v>-12.972060245833278</c:v>
              </c:pt>
            </c:numLit>
          </c:val>
          <c:smooth val="0"/>
        </c:ser>
        <c:dLbls>
          <c:showLegendKey val="0"/>
          <c:showVal val="0"/>
          <c:showCatName val="0"/>
          <c:showSerName val="0"/>
          <c:showPercent val="0"/>
          <c:showBubbleSize val="0"/>
        </c:dLbls>
        <c:marker val="1"/>
        <c:smooth val="0"/>
        <c:axId val="73763456"/>
        <c:axId val="73769344"/>
      </c:lineChart>
      <c:catAx>
        <c:axId val="737634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3769344"/>
        <c:crosses val="autoZero"/>
        <c:auto val="1"/>
        <c:lblAlgn val="ctr"/>
        <c:lblOffset val="100"/>
        <c:tickLblSkip val="6"/>
        <c:tickMarkSkip val="1"/>
        <c:noMultiLvlLbl val="0"/>
      </c:catAx>
      <c:valAx>
        <c:axId val="7376934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376345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-0.41961187105405801</c:v>
              </c:pt>
              <c:pt idx="1">
                <c:v>-0.2552035692292679</c:v>
              </c:pt>
              <c:pt idx="2">
                <c:v>-0.40444996774516156</c:v>
              </c:pt>
              <c:pt idx="3">
                <c:v>-0.34741437065293373</c:v>
              </c:pt>
              <c:pt idx="4">
                <c:v>-0.59524501506342253</c:v>
              </c:pt>
              <c:pt idx="5">
                <c:v>-0.50374853813777465</c:v>
              </c:pt>
              <c:pt idx="6">
                <c:v>-0.42534849842583922</c:v>
              </c:pt>
              <c:pt idx="7">
                <c:v>-0.1515703890288031</c:v>
              </c:pt>
              <c:pt idx="8">
                <c:v>7.4778333597625563E-2</c:v>
              </c:pt>
              <c:pt idx="9">
                <c:v>0.37878222298948427</c:v>
              </c:pt>
              <c:pt idx="10">
                <c:v>0.4800180951814465</c:v>
              </c:pt>
              <c:pt idx="11">
                <c:v>0.49185783754735063</c:v>
              </c:pt>
              <c:pt idx="12">
                <c:v>0.39234906259687907</c:v>
              </c:pt>
              <c:pt idx="13">
                <c:v>0.36550385132986618</c:v>
              </c:pt>
              <c:pt idx="14">
                <c:v>0.40080457603436859</c:v>
              </c:pt>
              <c:pt idx="15">
                <c:v>0.57277713412914877</c:v>
              </c:pt>
              <c:pt idx="16">
                <c:v>0.87547480703801583</c:v>
              </c:pt>
              <c:pt idx="17">
                <c:v>1.068732057179371</c:v>
              </c:pt>
              <c:pt idx="18">
                <c:v>1.1741688062574145</c:v>
              </c:pt>
              <c:pt idx="19">
                <c:v>1.2109413994091227</c:v>
              </c:pt>
              <c:pt idx="20">
                <c:v>1.2519913459034484</c:v>
              </c:pt>
              <c:pt idx="21">
                <c:v>1.1787457350024688</c:v>
              </c:pt>
              <c:pt idx="22">
                <c:v>0.93259709358170495</c:v>
              </c:pt>
              <c:pt idx="23">
                <c:v>0.69285604344682372</c:v>
              </c:pt>
              <c:pt idx="24">
                <c:v>0.61594052078609574</c:v>
              </c:pt>
              <c:pt idx="25">
                <c:v>0.70903665786607173</c:v>
              </c:pt>
              <c:pt idx="26">
                <c:v>0.88197446932232904</c:v>
              </c:pt>
              <c:pt idx="27">
                <c:v>0.92104302122761583</c:v>
              </c:pt>
              <c:pt idx="28">
                <c:v>0.89344164529091641</c:v>
              </c:pt>
              <c:pt idx="29">
                <c:v>0.70664544088326187</c:v>
              </c:pt>
              <c:pt idx="30">
                <c:v>0.37563443672868835</c:v>
              </c:pt>
              <c:pt idx="31">
                <c:v>0.18159809303009528</c:v>
              </c:pt>
              <c:pt idx="32">
                <c:v>0.10754750323693757</c:v>
              </c:pt>
              <c:pt idx="33">
                <c:v>0.27553205109330742</c:v>
              </c:pt>
              <c:pt idx="34">
                <c:v>0.18481173632065062</c:v>
              </c:pt>
              <c:pt idx="35">
                <c:v>0.2995944884042992</c:v>
              </c:pt>
              <c:pt idx="36">
                <c:v>0.26971088767734092</c:v>
              </c:pt>
              <c:pt idx="37">
                <c:v>0.53499558606295361</c:v>
              </c:pt>
              <c:pt idx="38">
                <c:v>0.43016286393944003</c:v>
              </c:pt>
              <c:pt idx="39">
                <c:v>0.59166533619768646</c:v>
              </c:pt>
              <c:pt idx="40">
                <c:v>0.46650997345370826</c:v>
              </c:pt>
              <c:pt idx="41">
                <c:v>0.77179930253412199</c:v>
              </c:pt>
              <c:pt idx="42">
                <c:v>0.8598093137021694</c:v>
              </c:pt>
              <c:pt idx="43">
                <c:v>1.0119923468233267</c:v>
              </c:pt>
              <c:pt idx="44">
                <c:v>1.0039817212787718</c:v>
              </c:pt>
              <c:pt idx="45">
                <c:v>1.1663751369483613</c:v>
              </c:pt>
              <c:pt idx="46">
                <c:v>1.1690321254201741</c:v>
              </c:pt>
              <c:pt idx="47">
                <c:v>0.98212066462159342</c:v>
              </c:pt>
              <c:pt idx="48">
                <c:v>0.81917969624237896</c:v>
              </c:pt>
              <c:pt idx="49">
                <c:v>0.91069463844889031</c:v>
              </c:pt>
              <c:pt idx="50">
                <c:v>1.1917115909051226</c:v>
              </c:pt>
              <c:pt idx="51">
                <c:v>1.3443851487341374</c:v>
              </c:pt>
              <c:pt idx="52">
                <c:v>1.4885982097609287</c:v>
              </c:pt>
              <c:pt idx="53">
                <c:v>1.5395990169733329</c:v>
              </c:pt>
              <c:pt idx="54">
                <c:v>1.4098223619837158</c:v>
              </c:pt>
              <c:pt idx="55">
                <c:v>1.4040588236171003</c:v>
              </c:pt>
              <c:pt idx="56">
                <c:v>1.4189323835898404</c:v>
              </c:pt>
              <c:pt idx="57">
                <c:v>1.5147387661566658</c:v>
              </c:pt>
              <c:pt idx="58">
                <c:v>1.4722124337442248</c:v>
              </c:pt>
              <c:pt idx="59">
                <c:v>1.3466006473143268</c:v>
              </c:pt>
              <c:pt idx="60">
                <c:v>1.2799567989174769</c:v>
              </c:pt>
              <c:pt idx="61">
                <c:v>1.268790813427138</c:v>
              </c:pt>
              <c:pt idx="62">
                <c:v>1.4644809192713448</c:v>
              </c:pt>
              <c:pt idx="63">
                <c:v>1.5171167101311276</c:v>
              </c:pt>
              <c:pt idx="64">
                <c:v>1.479199662730271</c:v>
              </c:pt>
              <c:pt idx="65">
                <c:v>1.0755946802708776</c:v>
              </c:pt>
              <c:pt idx="66">
                <c:v>0.76295069091551448</c:v>
              </c:pt>
              <c:pt idx="67">
                <c:v>0.58543817648885677</c:v>
              </c:pt>
              <c:pt idx="68">
                <c:v>0.50945304881060716</c:v>
              </c:pt>
              <c:pt idx="69">
                <c:v>0.2047929607189875</c:v>
              </c:pt>
              <c:pt idx="70">
                <c:v>-0.49959963767196236</c:v>
              </c:pt>
              <c:pt idx="71">
                <c:v>-1.2106540639233787</c:v>
              </c:pt>
              <c:pt idx="72">
                <c:v>-1.7171105505630644</c:v>
              </c:pt>
              <c:pt idx="73">
                <c:v>-2.0860145368775123</c:v>
              </c:pt>
              <c:pt idx="74">
                <c:v>-2.1659486330078694</c:v>
              </c:pt>
              <c:pt idx="75">
                <c:v>-2.1730921902632292</c:v>
              </c:pt>
              <c:pt idx="76">
                <c:v>-1.7748007938862362</c:v>
              </c:pt>
              <c:pt idx="77">
                <c:v>-1.4252486856395727</c:v>
              </c:pt>
              <c:pt idx="78">
                <c:v>-1.0201943774195039</c:v>
              </c:pt>
              <c:pt idx="79">
                <c:v>-0.6075145793686707</c:v>
              </c:pt>
              <c:pt idx="80">
                <c:v>-0.24896046062945382</c:v>
              </c:pt>
              <c:pt idx="81">
                <c:v>8.3785401689201802E-2</c:v>
              </c:pt>
              <c:pt idx="82">
                <c:v>2.3129630504617124E-2</c:v>
              </c:pt>
              <c:pt idx="83">
                <c:v>-9.5635061376337163E-2</c:v>
              </c:pt>
              <c:pt idx="84">
                <c:v>-0.24477900475744602</c:v>
              </c:pt>
              <c:pt idx="85">
                <c:v>-0.3037365226493387</c:v>
              </c:pt>
              <c:pt idx="86">
                <c:v>-0.17517989478110679</c:v>
              </c:pt>
              <c:pt idx="87">
                <c:v>1.4243023816814387E-2</c:v>
              </c:pt>
              <c:pt idx="88">
                <c:v>0.2076060281804763</c:v>
              </c:pt>
              <c:pt idx="89">
                <c:v>0.26656154871504323</c:v>
              </c:pt>
              <c:pt idx="90">
                <c:v>0.17793394112955943</c:v>
              </c:pt>
              <c:pt idx="91">
                <c:v>0.15169792154801684</c:v>
              </c:pt>
              <c:pt idx="92">
                <c:v>0.15488127195147883</c:v>
              </c:pt>
              <c:pt idx="93">
                <c:v>-3.9675507231572843E-2</c:v>
              </c:pt>
              <c:pt idx="94">
                <c:v>-0.31307944469110666</c:v>
              </c:pt>
              <c:pt idx="95">
                <c:v>-0.79898285435401273</c:v>
              </c:pt>
              <c:pt idx="96">
                <c:v>-0.98279797492790355</c:v>
              </c:pt>
              <c:pt idx="97">
                <c:v>-1.1361234325646956</c:v>
              </c:pt>
              <c:pt idx="98">
                <c:v>-1.1844230336132946</c:v>
              </c:pt>
              <c:pt idx="99">
                <c:v>-1.3873106582591221</c:v>
              </c:pt>
              <c:pt idx="100">
                <c:v>-1.5731555209975556</c:v>
              </c:pt>
              <c:pt idx="101">
                <c:v>-1.7292248673343353</c:v>
              </c:pt>
              <c:pt idx="102">
                <c:v>-1.8765259187231129</c:v>
              </c:pt>
              <c:pt idx="103">
                <c:v>-2.0176305434930977</c:v>
              </c:pt>
              <c:pt idx="104">
                <c:v>-2.2398163262765491</c:v>
              </c:pt>
              <c:pt idx="105">
                <c:v>-2.4952402119700756</c:v>
              </c:pt>
              <c:pt idx="106">
                <c:v>-2.9375815229101443</c:v>
              </c:pt>
              <c:pt idx="107">
                <c:v>-3.3630527396240963</c:v>
              </c:pt>
              <c:pt idx="108">
                <c:v>-3.6424191864604327</c:v>
              </c:pt>
              <c:pt idx="109">
                <c:v>-3.7794133209773997</c:v>
              </c:pt>
              <c:pt idx="110">
                <c:v>-3.740666095947065</c:v>
              </c:pt>
              <c:pt idx="111">
                <c:v>-3.6346445349562604</c:v>
              </c:pt>
              <c:pt idx="112">
                <c:v>-3.5942934347366768</c:v>
              </c:pt>
              <c:pt idx="113">
                <c:v>-3.4340430164740767</c:v>
              </c:pt>
              <c:pt idx="114">
                <c:v>-3.3529875460425949</c:v>
              </c:pt>
              <c:pt idx="115">
                <c:v>-3.0799983136981335</c:v>
              </c:pt>
              <c:pt idx="116">
                <c:v>-3.2530502462916235</c:v>
              </c:pt>
              <c:pt idx="117">
                <c:v>-3.5919366417460519</c:v>
              </c:pt>
              <c:pt idx="118">
                <c:v>-3.8972175843368109</c:v>
              </c:pt>
              <c:pt idx="119">
                <c:v>-3.9743149045985109</c:v>
              </c:pt>
              <c:pt idx="120">
                <c:v>-3.891692405161745</c:v>
              </c:pt>
              <c:pt idx="121">
                <c:v>-3.8000349200529122</c:v>
              </c:pt>
              <c:pt idx="122">
                <c:v>-3.4622253367961822</c:v>
              </c:pt>
              <c:pt idx="123">
                <c:v>-3.1671238059600717</c:v>
              </c:pt>
              <c:pt idx="124">
                <c:v>-2.8426347756740333</c:v>
              </c:pt>
              <c:pt idx="125">
                <c:v>-2.6045932684910045</c:v>
              </c:pt>
              <c:pt idx="126">
                <c:v>-2.3228859673411404</c:v>
              </c:pt>
              <c:pt idx="127">
                <c:v>-1.8901710415682924</c:v>
              </c:pt>
              <c:pt idx="128">
                <c:v>-1.5751229935988387</c:v>
              </c:pt>
              <c:pt idx="129">
                <c:v>-1.3205026131808331</c:v>
              </c:pt>
              <c:pt idx="130">
                <c:v>-1.1826607184700393</c:v>
              </c:pt>
              <c:pt idx="131">
                <c:v>-1.0201007499825543</c:v>
              </c:pt>
              <c:pt idx="132">
                <c:v>-0.74964666849404382</c:v>
              </c:pt>
              <c:pt idx="133">
                <c:v>-0.50119897162400029</c:v>
              </c:pt>
              <c:pt idx="134">
                <c:v>-0.22907762304741724</c:v>
              </c:pt>
              <c:pt idx="135">
                <c:v>-6.2202110530365159E-2</c:v>
              </c:pt>
              <c:pt idx="136">
                <c:v>0.16848938401976787</c:v>
              </c:pt>
              <c:pt idx="137">
                <c:v>0.39299180234818354</c:v>
              </c:pt>
              <c:pt idx="138">
                <c:v>0.57421769388304611</c:v>
              </c:pt>
              <c:pt idx="139">
                <c:v>0.63474741023500181</c:v>
              </c:pt>
              <c:pt idx="140">
                <c:v>0.57285260141757921</c:v>
              </c:pt>
              <c:pt idx="141">
                <c:v>0.59539012959221338</c:v>
              </c:pt>
              <c:pt idx="142">
                <c:v>0.41402978780445288</c:v>
              </c:pt>
              <c:pt idx="143">
                <c:v>0.20561307111124066</c:v>
              </c:pt>
              <c:pt idx="144">
                <c:v>0.29381916070066566</c:v>
              </c:pt>
              <c:pt idx="145">
                <c:v>0.33366900057366677</c:v>
              </c:pt>
              <c:pt idx="146">
                <c:v>0.674072675846623</c:v>
              </c:pt>
              <c:pt idx="147">
                <c:v>0.83187204858881125</c:v>
              </c:pt>
              <c:pt idx="148">
                <c:v>1.1997273674169295</c:v>
              </c:pt>
              <c:pt idx="149">
                <c:v>1.3219944020785588</c:v>
              </c:pt>
              <c:pt idx="150">
                <c:v>1.4001036858992633</c:v>
              </c:pt>
              <c:pt idx="151">
                <c:v>1.4305653462830348</c:v>
              </c:pt>
              <c:pt idx="152">
                <c:v>1.4349324816535562</c:v>
              </c:pt>
              <c:pt idx="153">
                <c:v>1.1916079607906749</c:v>
              </c:pt>
              <c:pt idx="154">
                <c:v>0.94963670925825461</c:v>
              </c:pt>
              <c:pt idx="155">
                <c:v>0.71144900458829929</c:v>
              </c:pt>
              <c:pt idx="156">
                <c:v>0.76237856925373648</c:v>
              </c:pt>
              <c:pt idx="157">
                <c:v>0.78559662457426338</c:v>
              </c:pt>
              <c:pt idx="158">
                <c:v>0.98034503900241343</c:v>
              </c:pt>
              <c:pt idx="159">
                <c:v>1.1146128824564148</c:v>
              </c:pt>
              <c:pt idx="160">
                <c:v>1.216794159628922</c:v>
              </c:pt>
              <c:pt idx="161">
                <c:v>1.2326542659554811</c:v>
              </c:pt>
              <c:pt idx="162">
                <c:v>1.2586108185851244</c:v>
              </c:pt>
            </c:numLit>
          </c:val>
          <c:smooth val="0"/>
        </c:ser>
        <c:dLbls>
          <c:showLegendKey val="0"/>
          <c:showVal val="0"/>
          <c:showCatName val="0"/>
          <c:showSerName val="1"/>
          <c:showPercent val="0"/>
          <c:showBubbleSize val="0"/>
        </c:dLbls>
        <c:marker val="1"/>
        <c:smooth val="0"/>
        <c:axId val="74737152"/>
        <c:axId val="74739072"/>
      </c:lineChart>
      <c:catAx>
        <c:axId val="7473715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4739072"/>
        <c:crosses val="autoZero"/>
        <c:auto val="1"/>
        <c:lblAlgn val="ctr"/>
        <c:lblOffset val="100"/>
        <c:tickLblSkip val="1"/>
        <c:tickMarkSkip val="1"/>
        <c:noMultiLvlLbl val="0"/>
      </c:catAx>
      <c:valAx>
        <c:axId val="7473907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473715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0.000</c:formatCode>
              <c:ptCount val="163"/>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numLit>
          </c:val>
          <c:smooth val="0"/>
        </c:ser>
        <c:dLbls>
          <c:showLegendKey val="0"/>
          <c:showVal val="0"/>
          <c:showCatName val="0"/>
          <c:showSerName val="0"/>
          <c:showPercent val="0"/>
          <c:showBubbleSize val="0"/>
        </c:dLbls>
        <c:marker val="1"/>
        <c:smooth val="0"/>
        <c:axId val="74750976"/>
        <c:axId val="75432704"/>
      </c:lineChart>
      <c:catAx>
        <c:axId val="747509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5432704"/>
        <c:crosses val="autoZero"/>
        <c:auto val="1"/>
        <c:lblAlgn val="ctr"/>
        <c:lblOffset val="100"/>
        <c:tickLblSkip val="1"/>
        <c:tickMarkSkip val="1"/>
        <c:noMultiLvlLbl val="0"/>
      </c:catAx>
      <c:valAx>
        <c:axId val="7543270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475097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pt idx="157">
                <c:v>-0.87600675886666668</c:v>
              </c:pt>
              <c:pt idx="158">
                <c:v>-1.0917661205444444</c:v>
              </c:pt>
              <c:pt idx="159">
                <c:v>-1.8072660749111111</c:v>
              </c:pt>
              <c:pt idx="160">
                <c:v>-2.0767208458444446</c:v>
              </c:pt>
              <c:pt idx="161">
                <c:v>-1.5095743140777778</c:v>
              </c:pt>
              <c:pt idx="162">
                <c:v>-1.2692790975333332</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pt idx="157">
                <c:v>-0.21301830933333329</c:v>
              </c:pt>
              <c:pt idx="158">
                <c:v>-0.50857276448888888</c:v>
              </c:pt>
              <c:pt idx="159">
                <c:v>0.69964303446666654</c:v>
              </c:pt>
              <c:pt idx="160">
                <c:v>1.7722335223999999</c:v>
              </c:pt>
              <c:pt idx="161">
                <c:v>3.4020633576333332</c:v>
              </c:pt>
              <c:pt idx="162">
                <c:v>4.6901804210333333</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pt idx="157">
                <c:v>5.2055587148888893</c:v>
              </c:pt>
              <c:pt idx="158">
                <c:v>5.9322632686666665</c:v>
              </c:pt>
              <c:pt idx="159">
                <c:v>8.5621117784444447</c:v>
              </c:pt>
              <c:pt idx="160">
                <c:v>7.745382525666666</c:v>
              </c:pt>
              <c:pt idx="161">
                <c:v>7.5636415947777769</c:v>
              </c:pt>
              <c:pt idx="162">
                <c:v>5.7219812668888892</c:v>
              </c:pt>
            </c:numLit>
          </c:val>
          <c:smooth val="0"/>
        </c:ser>
        <c:dLbls>
          <c:showLegendKey val="0"/>
          <c:showVal val="0"/>
          <c:showCatName val="0"/>
          <c:showSerName val="0"/>
          <c:showPercent val="0"/>
          <c:showBubbleSize val="0"/>
        </c:dLbls>
        <c:marker val="1"/>
        <c:smooth val="0"/>
        <c:axId val="75492352"/>
        <c:axId val="75510528"/>
      </c:lineChart>
      <c:catAx>
        <c:axId val="754923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5510528"/>
        <c:crosses val="autoZero"/>
        <c:auto val="1"/>
        <c:lblAlgn val="ctr"/>
        <c:lblOffset val="100"/>
        <c:tickLblSkip val="6"/>
        <c:tickMarkSkip val="1"/>
        <c:noMultiLvlLbl val="0"/>
      </c:catAx>
      <c:valAx>
        <c:axId val="7551052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549235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0.000</c:formatCode>
              <c:ptCount val="163"/>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numLit>
          </c:val>
          <c:smooth val="0"/>
        </c:ser>
        <c:dLbls>
          <c:showLegendKey val="0"/>
          <c:showVal val="0"/>
          <c:showCatName val="0"/>
          <c:showSerName val="0"/>
          <c:showPercent val="0"/>
          <c:showBubbleSize val="0"/>
        </c:dLbls>
        <c:marker val="1"/>
        <c:smooth val="0"/>
        <c:axId val="75556352"/>
        <c:axId val="7555788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3"/>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numLit>
          </c:val>
          <c:smooth val="0"/>
        </c:ser>
        <c:dLbls>
          <c:showLegendKey val="0"/>
          <c:showVal val="0"/>
          <c:showCatName val="0"/>
          <c:showSerName val="0"/>
          <c:showPercent val="0"/>
          <c:showBubbleSize val="0"/>
        </c:dLbls>
        <c:marker val="1"/>
        <c:smooth val="0"/>
        <c:axId val="75576064"/>
        <c:axId val="75577600"/>
      </c:lineChart>
      <c:catAx>
        <c:axId val="755563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5557888"/>
        <c:crosses val="autoZero"/>
        <c:auto val="1"/>
        <c:lblAlgn val="ctr"/>
        <c:lblOffset val="100"/>
        <c:tickLblSkip val="1"/>
        <c:tickMarkSkip val="1"/>
        <c:noMultiLvlLbl val="0"/>
      </c:catAx>
      <c:valAx>
        <c:axId val="7555788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5556352"/>
        <c:crosses val="autoZero"/>
        <c:crossBetween val="between"/>
        <c:majorUnit val="100"/>
        <c:minorUnit val="100"/>
      </c:valAx>
      <c:catAx>
        <c:axId val="75576064"/>
        <c:scaling>
          <c:orientation val="minMax"/>
        </c:scaling>
        <c:delete val="1"/>
        <c:axPos val="b"/>
        <c:numFmt formatCode="0.0" sourceLinked="1"/>
        <c:majorTickMark val="out"/>
        <c:minorTickMark val="none"/>
        <c:tickLblPos val="none"/>
        <c:crossAx val="75577600"/>
        <c:crosses val="autoZero"/>
        <c:auto val="1"/>
        <c:lblAlgn val="ctr"/>
        <c:lblOffset val="100"/>
        <c:noMultiLvlLbl val="0"/>
      </c:catAx>
      <c:valAx>
        <c:axId val="7557760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7557606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2.693801941866667</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7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strLit>
          </c:cat>
          <c:val>
            <c:numLit>
              <c:formatCode>0.0</c:formatCode>
              <c:ptCount val="163"/>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pt idx="157">
                <c:v>4.2578350446666668</c:v>
              </c:pt>
              <c:pt idx="158">
                <c:v>3.5941094836666667</c:v>
              </c:pt>
              <c:pt idx="159">
                <c:v>3.8795319579999998</c:v>
              </c:pt>
              <c:pt idx="160">
                <c:v>-0.50301778899999972</c:v>
              </c:pt>
              <c:pt idx="161">
                <c:v>-0.14212509066666623</c:v>
              </c:pt>
              <c:pt idx="162">
                <c:v>-5.879620233333327E-2</c:v>
              </c:pt>
            </c:numLit>
          </c:val>
          <c:smooth val="0"/>
        </c:ser>
        <c:dLbls>
          <c:showLegendKey val="0"/>
          <c:showVal val="0"/>
          <c:showCatName val="0"/>
          <c:showSerName val="0"/>
          <c:showPercent val="0"/>
          <c:showBubbleSize val="0"/>
        </c:dLbls>
        <c:marker val="1"/>
        <c:smooth val="0"/>
        <c:axId val="76379264"/>
        <c:axId val="76380800"/>
      </c:lineChart>
      <c:catAx>
        <c:axId val="763792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6380800"/>
        <c:crosses val="autoZero"/>
        <c:auto val="1"/>
        <c:lblAlgn val="ctr"/>
        <c:lblOffset val="100"/>
        <c:tickLblSkip val="1"/>
        <c:tickMarkSkip val="1"/>
        <c:noMultiLvlLbl val="0"/>
      </c:catAx>
      <c:valAx>
        <c:axId val="76380800"/>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637926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2015</c:v>
                  </c:pt>
                  <c:pt idx="8">
                    <c:v>2016</c:v>
                  </c:pt>
                </c:lvl>
              </c:multiLvlStrCache>
            </c:multiLvlStrRef>
          </c:cat>
          <c:val>
            <c:numRef>
              <c:f>'9lay_off'!$E$15:$Q$15</c:f>
              <c:numCache>
                <c:formatCode>#,##0</c:formatCode>
                <c:ptCount val="13"/>
                <c:pt idx="0">
                  <c:v>554</c:v>
                </c:pt>
                <c:pt idx="1">
                  <c:v>491</c:v>
                </c:pt>
                <c:pt idx="2">
                  <c:v>423</c:v>
                </c:pt>
                <c:pt idx="3">
                  <c:v>800</c:v>
                </c:pt>
                <c:pt idx="4">
                  <c:v>1171</c:v>
                </c:pt>
                <c:pt idx="5">
                  <c:v>1614</c:v>
                </c:pt>
                <c:pt idx="6">
                  <c:v>1428</c:v>
                </c:pt>
                <c:pt idx="7">
                  <c:v>1549</c:v>
                </c:pt>
                <c:pt idx="8">
                  <c:v>1313</c:v>
                </c:pt>
                <c:pt idx="9">
                  <c:v>1226</c:v>
                </c:pt>
                <c:pt idx="10">
                  <c:v>885</c:v>
                </c:pt>
                <c:pt idx="11">
                  <c:v>1135</c:v>
                </c:pt>
                <c:pt idx="12">
                  <c:v>822</c:v>
                </c:pt>
              </c:numCache>
            </c:numRef>
          </c:val>
        </c:ser>
        <c:dLbls>
          <c:showLegendKey val="0"/>
          <c:showVal val="0"/>
          <c:showCatName val="0"/>
          <c:showSerName val="0"/>
          <c:showPercent val="0"/>
          <c:showBubbleSize val="0"/>
        </c:dLbls>
        <c:gapWidth val="150"/>
        <c:axId val="72783360"/>
        <c:axId val="72784896"/>
      </c:barChart>
      <c:catAx>
        <c:axId val="7278336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72784896"/>
        <c:crosses val="autoZero"/>
        <c:auto val="1"/>
        <c:lblAlgn val="ctr"/>
        <c:lblOffset val="100"/>
        <c:tickLblSkip val="1"/>
        <c:tickMarkSkip val="1"/>
        <c:noMultiLvlLbl val="0"/>
      </c:catAx>
      <c:valAx>
        <c:axId val="727848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27833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0.84782608695652184</c:v>
                </c:pt>
                <c:pt idx="1">
                  <c:v>0.859375</c:v>
                </c:pt>
                <c:pt idx="2">
                  <c:v>0.91860465116279078</c:v>
                </c:pt>
                <c:pt idx="3">
                  <c:v>1.0803571428571428</c:v>
                </c:pt>
                <c:pt idx="4">
                  <c:v>1.0230769230769232</c:v>
                </c:pt>
                <c:pt idx="5">
                  <c:v>1.2790697674418605</c:v>
                </c:pt>
                <c:pt idx="6">
                  <c:v>1.2083333333333333</c:v>
                </c:pt>
                <c:pt idx="7">
                  <c:v>1.2067039106145254</c:v>
                </c:pt>
                <c:pt idx="8">
                  <c:v>0.69512195121951226</c:v>
                </c:pt>
                <c:pt idx="9">
                  <c:v>0.98901098901098905</c:v>
                </c:pt>
                <c:pt idx="10">
                  <c:v>0.94339622641509435</c:v>
                </c:pt>
                <c:pt idx="11">
                  <c:v>1.4615384615384615</c:v>
                </c:pt>
                <c:pt idx="12">
                  <c:v>1.1607142857142858</c:v>
                </c:pt>
                <c:pt idx="13">
                  <c:v>0.72631578947368425</c:v>
                </c:pt>
                <c:pt idx="14">
                  <c:v>1.1886792452830188</c:v>
                </c:pt>
                <c:pt idx="15">
                  <c:v>1.2142857142857144</c:v>
                </c:pt>
                <c:pt idx="16">
                  <c:v>1.1351351351351351</c:v>
                </c:pt>
                <c:pt idx="17">
                  <c:v>1.0462962962962963</c:v>
                </c:pt>
              </c:numCache>
            </c:numRef>
          </c:val>
        </c:ser>
        <c:dLbls>
          <c:showLegendKey val="0"/>
          <c:showVal val="0"/>
          <c:showCatName val="0"/>
          <c:showSerName val="0"/>
          <c:showPercent val="0"/>
          <c:showBubbleSize val="0"/>
        </c:dLbls>
        <c:axId val="75372800"/>
        <c:axId val="75399168"/>
      </c:radarChart>
      <c:catAx>
        <c:axId val="7537280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75399168"/>
        <c:crosses val="autoZero"/>
        <c:auto val="0"/>
        <c:lblAlgn val="ctr"/>
        <c:lblOffset val="100"/>
        <c:noMultiLvlLbl val="0"/>
      </c:catAx>
      <c:valAx>
        <c:axId val="7539916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7537280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131914368"/>
        <c:axId val="73372032"/>
      </c:barChart>
      <c:catAx>
        <c:axId val="1319143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3372032"/>
        <c:crosses val="autoZero"/>
        <c:auto val="1"/>
        <c:lblAlgn val="ctr"/>
        <c:lblOffset val="100"/>
        <c:tickLblSkip val="1"/>
        <c:tickMarkSkip val="1"/>
        <c:noMultiLvlLbl val="0"/>
      </c:catAx>
      <c:valAx>
        <c:axId val="733720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19143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73412992"/>
        <c:axId val="73414528"/>
      </c:barChart>
      <c:catAx>
        <c:axId val="7341299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3414528"/>
        <c:crosses val="autoZero"/>
        <c:auto val="1"/>
        <c:lblAlgn val="ctr"/>
        <c:lblOffset val="100"/>
        <c:tickLblSkip val="1"/>
        <c:tickMarkSkip val="1"/>
        <c:noMultiLvlLbl val="0"/>
      </c:catAx>
      <c:valAx>
        <c:axId val="7341452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34129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73862144"/>
        <c:axId val="73888512"/>
      </c:barChart>
      <c:catAx>
        <c:axId val="73862144"/>
        <c:scaling>
          <c:orientation val="maxMin"/>
        </c:scaling>
        <c:delete val="0"/>
        <c:axPos val="l"/>
        <c:majorTickMark val="none"/>
        <c:minorTickMark val="none"/>
        <c:tickLblPos val="none"/>
        <c:spPr>
          <a:ln w="3175">
            <a:solidFill>
              <a:srgbClr val="333333"/>
            </a:solidFill>
            <a:prstDash val="solid"/>
          </a:ln>
        </c:spPr>
        <c:crossAx val="73888512"/>
        <c:crosses val="autoZero"/>
        <c:auto val="1"/>
        <c:lblAlgn val="ctr"/>
        <c:lblOffset val="100"/>
        <c:tickMarkSkip val="1"/>
        <c:noMultiLvlLbl val="0"/>
      </c:catAx>
      <c:valAx>
        <c:axId val="7388851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386214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73908608"/>
        <c:axId val="73910144"/>
      </c:barChart>
      <c:catAx>
        <c:axId val="73908608"/>
        <c:scaling>
          <c:orientation val="maxMin"/>
        </c:scaling>
        <c:delete val="0"/>
        <c:axPos val="l"/>
        <c:majorTickMark val="none"/>
        <c:minorTickMark val="none"/>
        <c:tickLblPos val="none"/>
        <c:spPr>
          <a:ln w="3175">
            <a:solidFill>
              <a:srgbClr val="333333"/>
            </a:solidFill>
            <a:prstDash val="solid"/>
          </a:ln>
        </c:spPr>
        <c:crossAx val="73910144"/>
        <c:crosses val="autoZero"/>
        <c:auto val="1"/>
        <c:lblAlgn val="ctr"/>
        <c:lblOffset val="100"/>
        <c:tickMarkSkip val="1"/>
        <c:noMultiLvlLbl val="0"/>
      </c:catAx>
      <c:valAx>
        <c:axId val="7391014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39086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74126464"/>
        <c:axId val="74128000"/>
      </c:barChart>
      <c:catAx>
        <c:axId val="74126464"/>
        <c:scaling>
          <c:orientation val="maxMin"/>
        </c:scaling>
        <c:delete val="0"/>
        <c:axPos val="l"/>
        <c:majorTickMark val="none"/>
        <c:minorTickMark val="none"/>
        <c:tickLblPos val="none"/>
        <c:spPr>
          <a:ln w="3175">
            <a:solidFill>
              <a:srgbClr val="333333"/>
            </a:solidFill>
            <a:prstDash val="solid"/>
          </a:ln>
        </c:spPr>
        <c:crossAx val="74128000"/>
        <c:crosses val="autoZero"/>
        <c:auto val="1"/>
        <c:lblAlgn val="ctr"/>
        <c:lblOffset val="100"/>
        <c:tickMarkSkip val="1"/>
        <c:noMultiLvlLbl val="0"/>
      </c:catAx>
      <c:valAx>
        <c:axId val="7412800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412646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74167808"/>
        <c:axId val="74169344"/>
      </c:barChart>
      <c:catAx>
        <c:axId val="74167808"/>
        <c:scaling>
          <c:orientation val="maxMin"/>
        </c:scaling>
        <c:delete val="0"/>
        <c:axPos val="l"/>
        <c:majorTickMark val="none"/>
        <c:minorTickMark val="none"/>
        <c:tickLblPos val="none"/>
        <c:spPr>
          <a:ln w="3175">
            <a:solidFill>
              <a:srgbClr val="333333"/>
            </a:solidFill>
            <a:prstDash val="solid"/>
          </a:ln>
        </c:spPr>
        <c:crossAx val="74169344"/>
        <c:crosses val="autoZero"/>
        <c:auto val="1"/>
        <c:lblAlgn val="ctr"/>
        <c:lblOffset val="100"/>
        <c:tickMarkSkip val="1"/>
        <c:noMultiLvlLbl val="0"/>
      </c:catAx>
      <c:valAx>
        <c:axId val="7416934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41678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32.188912494207969</c:v>
                </c:pt>
                <c:pt idx="1">
                  <c:v>11.264845165322956</c:v>
                </c:pt>
                <c:pt idx="2">
                  <c:v>9.8729578239097329</c:v>
                </c:pt>
                <c:pt idx="3">
                  <c:v>3.5436411372950838</c:v>
                </c:pt>
                <c:pt idx="4">
                  <c:v>2.144571832697495</c:v>
                </c:pt>
                <c:pt idx="5">
                  <c:v>-14.485878315263589</c:v>
                </c:pt>
                <c:pt idx="6">
                  <c:v>-11.16451342651793</c:v>
                </c:pt>
                <c:pt idx="7">
                  <c:v>-8.8673113188620807</c:v>
                </c:pt>
                <c:pt idx="8">
                  <c:v>-5.4014066163063257</c:v>
                </c:pt>
                <c:pt idx="9">
                  <c:v>-3.4572934684128254</c:v>
                </c:pt>
              </c:numCache>
            </c:numRef>
          </c:val>
        </c:ser>
        <c:dLbls>
          <c:showLegendKey val="0"/>
          <c:showVal val="0"/>
          <c:showCatName val="0"/>
          <c:showSerName val="0"/>
          <c:showPercent val="0"/>
          <c:showBubbleSize val="0"/>
        </c:dLbls>
        <c:gapWidth val="80"/>
        <c:axId val="74180864"/>
        <c:axId val="74981376"/>
      </c:barChart>
      <c:catAx>
        <c:axId val="74180864"/>
        <c:scaling>
          <c:orientation val="maxMin"/>
        </c:scaling>
        <c:delete val="0"/>
        <c:axPos val="l"/>
        <c:majorTickMark val="none"/>
        <c:minorTickMark val="none"/>
        <c:tickLblPos val="none"/>
        <c:crossAx val="74981376"/>
        <c:crossesAt val="0"/>
        <c:auto val="1"/>
        <c:lblAlgn val="ctr"/>
        <c:lblOffset val="100"/>
        <c:tickMarkSkip val="1"/>
        <c:noMultiLvlLbl val="0"/>
      </c:catAx>
      <c:valAx>
        <c:axId val="74981376"/>
        <c:scaling>
          <c:orientation val="minMax"/>
        </c:scaling>
        <c:delete val="0"/>
        <c:axPos val="t"/>
        <c:numFmt formatCode="0.0" sourceLinked="1"/>
        <c:majorTickMark val="none"/>
        <c:minorTickMark val="none"/>
        <c:tickLblPos val="none"/>
        <c:spPr>
          <a:ln w="9525">
            <a:noFill/>
          </a:ln>
        </c:spPr>
        <c:crossAx val="7418086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2205" y="0"/>
          <a:ext cx="663698" cy="18381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0.42952</cdr:x>
      <cdr:y>0.26688</cdr:y>
    </cdr:from>
    <cdr:to>
      <cdr:x>0.88472</cdr:x>
      <cdr:y>0.49779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346012" y="462644"/>
          <a:ext cx="1426472"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3"/>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2"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86"/>
      <c r="B1" s="283"/>
      <c r="C1" s="283"/>
      <c r="D1" s="283"/>
      <c r="E1" s="817"/>
      <c r="F1" s="283"/>
      <c r="G1" s="283"/>
      <c r="H1" s="283"/>
      <c r="I1" s="283"/>
      <c r="J1" s="283"/>
      <c r="K1" s="283"/>
      <c r="L1" s="283"/>
    </row>
    <row r="2" spans="1:12" ht="17.25" customHeight="1" x14ac:dyDescent="0.2">
      <c r="A2" s="286"/>
      <c r="B2" s="264"/>
      <c r="C2" s="265"/>
      <c r="D2" s="265"/>
      <c r="E2" s="818"/>
      <c r="F2" s="265"/>
      <c r="G2" s="265"/>
      <c r="H2" s="265"/>
      <c r="I2" s="266"/>
      <c r="J2" s="267"/>
      <c r="K2" s="267"/>
      <c r="L2" s="286"/>
    </row>
    <row r="3" spans="1:12" x14ac:dyDescent="0.2">
      <c r="A3" s="286"/>
      <c r="B3" s="264"/>
      <c r="C3" s="265"/>
      <c r="D3" s="265"/>
      <c r="E3" s="818"/>
      <c r="F3" s="265"/>
      <c r="G3" s="265"/>
      <c r="H3" s="265"/>
      <c r="I3" s="266"/>
      <c r="J3" s="264"/>
      <c r="K3" s="267"/>
      <c r="L3" s="286"/>
    </row>
    <row r="4" spans="1:12" ht="33.75" customHeight="1" x14ac:dyDescent="0.2">
      <c r="A4" s="286"/>
      <c r="B4" s="264"/>
      <c r="C4" s="1404" t="s">
        <v>446</v>
      </c>
      <c r="D4" s="1404"/>
      <c r="E4" s="1404"/>
      <c r="F4" s="1404"/>
      <c r="G4" s="1053"/>
      <c r="H4" s="266"/>
      <c r="I4" s="266"/>
      <c r="J4" s="268" t="s">
        <v>35</v>
      </c>
      <c r="K4" s="264"/>
      <c r="L4" s="286"/>
    </row>
    <row r="5" spans="1:12" s="141" customFormat="1" ht="12.75" customHeight="1" x14ac:dyDescent="0.2">
      <c r="A5" s="288"/>
      <c r="B5" s="1411"/>
      <c r="C5" s="1411"/>
      <c r="D5" s="1411"/>
      <c r="E5" s="1411"/>
      <c r="F5" s="283"/>
      <c r="G5" s="269"/>
      <c r="H5" s="269"/>
      <c r="I5" s="269"/>
      <c r="J5" s="270"/>
      <c r="K5" s="271"/>
      <c r="L5" s="286"/>
    </row>
    <row r="6" spans="1:12" ht="12.75" customHeight="1" x14ac:dyDescent="0.2">
      <c r="A6" s="286"/>
      <c r="B6" s="286"/>
      <c r="C6" s="283"/>
      <c r="D6" s="283"/>
      <c r="E6" s="817"/>
      <c r="F6" s="283"/>
      <c r="G6" s="269"/>
      <c r="H6" s="269"/>
      <c r="I6" s="269"/>
      <c r="J6" s="270"/>
      <c r="K6" s="271"/>
      <c r="L6" s="286"/>
    </row>
    <row r="7" spans="1:12" ht="12.75" customHeight="1" x14ac:dyDescent="0.2">
      <c r="A7" s="286"/>
      <c r="B7" s="286"/>
      <c r="C7" s="283"/>
      <c r="D7" s="283"/>
      <c r="E7" s="817"/>
      <c r="F7" s="283"/>
      <c r="G7" s="269"/>
      <c r="H7" s="269"/>
      <c r="I7" s="282"/>
      <c r="J7" s="270"/>
      <c r="K7" s="271"/>
      <c r="L7" s="286"/>
    </row>
    <row r="8" spans="1:12" ht="12.75" customHeight="1" x14ac:dyDescent="0.2">
      <c r="A8" s="286"/>
      <c r="B8" s="286"/>
      <c r="C8" s="283"/>
      <c r="D8" s="283"/>
      <c r="E8" s="817"/>
      <c r="F8" s="283"/>
      <c r="G8" s="269"/>
      <c r="H8" s="269"/>
      <c r="I8" s="282"/>
      <c r="J8" s="270"/>
      <c r="K8" s="271"/>
      <c r="L8" s="286"/>
    </row>
    <row r="9" spans="1:12" ht="12.75" customHeight="1" x14ac:dyDescent="0.2">
      <c r="A9" s="286"/>
      <c r="B9" s="286"/>
      <c r="C9" s="283"/>
      <c r="D9" s="283"/>
      <c r="E9" s="817"/>
      <c r="F9" s="283"/>
      <c r="G9" s="269"/>
      <c r="H9" s="269"/>
      <c r="I9" s="282"/>
      <c r="J9" s="270"/>
      <c r="K9" s="271"/>
      <c r="L9" s="286"/>
    </row>
    <row r="10" spans="1:12" ht="12.75" customHeight="1" x14ac:dyDescent="0.2">
      <c r="A10" s="286"/>
      <c r="B10" s="286"/>
      <c r="C10" s="283"/>
      <c r="D10" s="283"/>
      <c r="E10" s="817"/>
      <c r="F10" s="283"/>
      <c r="G10" s="269"/>
      <c r="H10" s="269"/>
      <c r="I10" s="269"/>
      <c r="J10" s="270"/>
      <c r="K10" s="271"/>
      <c r="L10" s="286"/>
    </row>
    <row r="11" spans="1:12" ht="12.75" customHeight="1" x14ac:dyDescent="0.2">
      <c r="A11" s="286"/>
      <c r="B11" s="286"/>
      <c r="C11" s="283"/>
      <c r="D11" s="283"/>
      <c r="E11" s="817"/>
      <c r="F11" s="283"/>
      <c r="G11" s="269"/>
      <c r="H11" s="269"/>
      <c r="I11" s="269"/>
      <c r="J11" s="270"/>
      <c r="K11" s="271"/>
      <c r="L11" s="286"/>
    </row>
    <row r="12" spans="1:12" ht="12.75" customHeight="1" x14ac:dyDescent="0.2">
      <c r="A12" s="286"/>
      <c r="B12" s="286"/>
      <c r="C12" s="283"/>
      <c r="D12" s="283"/>
      <c r="E12" s="817"/>
      <c r="F12" s="283"/>
      <c r="G12" s="269"/>
      <c r="H12" s="269"/>
      <c r="I12" s="269"/>
      <c r="J12" s="270"/>
      <c r="K12" s="271"/>
      <c r="L12" s="286"/>
    </row>
    <row r="13" spans="1:12" x14ac:dyDescent="0.2">
      <c r="A13" s="286"/>
      <c r="B13" s="286"/>
      <c r="C13" s="283"/>
      <c r="D13" s="283"/>
      <c r="E13" s="817"/>
      <c r="F13" s="283"/>
      <c r="G13" s="269"/>
      <c r="H13" s="269"/>
      <c r="I13" s="269"/>
      <c r="J13" s="270"/>
      <c r="K13" s="271"/>
      <c r="L13" s="286"/>
    </row>
    <row r="14" spans="1:12" x14ac:dyDescent="0.2">
      <c r="A14" s="286"/>
      <c r="B14" s="303" t="s">
        <v>27</v>
      </c>
      <c r="C14" s="301"/>
      <c r="D14" s="301"/>
      <c r="E14" s="819"/>
      <c r="F14" s="283"/>
      <c r="G14" s="269"/>
      <c r="H14" s="269"/>
      <c r="I14" s="269"/>
      <c r="J14" s="270"/>
      <c r="K14" s="271"/>
      <c r="L14" s="286"/>
    </row>
    <row r="15" spans="1:12" ht="13.5" thickBot="1" x14ac:dyDescent="0.25">
      <c r="A15" s="286"/>
      <c r="B15" s="286"/>
      <c r="C15" s="283"/>
      <c r="D15" s="283"/>
      <c r="E15" s="817"/>
      <c r="F15" s="283"/>
      <c r="G15" s="269"/>
      <c r="H15" s="269"/>
      <c r="I15" s="269"/>
      <c r="J15" s="270"/>
      <c r="K15" s="271"/>
      <c r="L15" s="286"/>
    </row>
    <row r="16" spans="1:12" ht="13.5" thickBot="1" x14ac:dyDescent="0.25">
      <c r="A16" s="286"/>
      <c r="B16" s="308"/>
      <c r="C16" s="295" t="s">
        <v>21</v>
      </c>
      <c r="D16" s="295"/>
      <c r="E16" s="820">
        <v>3</v>
      </c>
      <c r="F16" s="283"/>
      <c r="G16" s="269"/>
      <c r="H16" s="269"/>
      <c r="I16" s="269"/>
      <c r="J16" s="270"/>
      <c r="K16" s="271"/>
      <c r="L16" s="286"/>
    </row>
    <row r="17" spans="1:12" ht="13.5" thickBot="1" x14ac:dyDescent="0.25">
      <c r="A17" s="286"/>
      <c r="B17" s="286"/>
      <c r="C17" s="302"/>
      <c r="D17" s="302"/>
      <c r="E17" s="821"/>
      <c r="F17" s="283"/>
      <c r="G17" s="269"/>
      <c r="H17" s="269"/>
      <c r="I17" s="269"/>
      <c r="J17" s="270"/>
      <c r="K17" s="271"/>
      <c r="L17" s="286"/>
    </row>
    <row r="18" spans="1:12" ht="13.5" thickBot="1" x14ac:dyDescent="0.25">
      <c r="A18" s="286"/>
      <c r="B18" s="308"/>
      <c r="C18" s="295" t="s">
        <v>33</v>
      </c>
      <c r="D18" s="295"/>
      <c r="E18" s="822">
        <v>4</v>
      </c>
      <c r="F18" s="283"/>
      <c r="G18" s="269"/>
      <c r="H18" s="269"/>
      <c r="I18" s="269"/>
      <c r="J18" s="270"/>
      <c r="K18" s="271"/>
      <c r="L18" s="286"/>
    </row>
    <row r="19" spans="1:12" ht="13.5" thickBot="1" x14ac:dyDescent="0.25">
      <c r="A19" s="286"/>
      <c r="B19" s="287"/>
      <c r="C19" s="293"/>
      <c r="D19" s="293"/>
      <c r="E19" s="823"/>
      <c r="F19" s="283"/>
      <c r="G19" s="269"/>
      <c r="H19" s="269"/>
      <c r="I19" s="269"/>
      <c r="J19" s="270"/>
      <c r="K19" s="271"/>
      <c r="L19" s="286"/>
    </row>
    <row r="20" spans="1:12" ht="13.5" customHeight="1" thickBot="1" x14ac:dyDescent="0.25">
      <c r="A20" s="286"/>
      <c r="B20" s="307"/>
      <c r="C20" s="1409" t="s">
        <v>32</v>
      </c>
      <c r="D20" s="1410"/>
      <c r="E20" s="822">
        <v>6</v>
      </c>
      <c r="F20" s="283"/>
      <c r="G20" s="269"/>
      <c r="H20" s="269"/>
      <c r="I20" s="269"/>
      <c r="J20" s="270"/>
      <c r="K20" s="271"/>
      <c r="L20" s="286"/>
    </row>
    <row r="21" spans="1:12" x14ac:dyDescent="0.2">
      <c r="A21" s="286"/>
      <c r="B21" s="299"/>
      <c r="C21" s="1408" t="s">
        <v>2</v>
      </c>
      <c r="D21" s="1408"/>
      <c r="E21" s="821">
        <v>6</v>
      </c>
      <c r="F21" s="283"/>
      <c r="G21" s="269"/>
      <c r="H21" s="269"/>
      <c r="I21" s="269"/>
      <c r="J21" s="270"/>
      <c r="K21" s="271"/>
      <c r="L21" s="286"/>
    </row>
    <row r="22" spans="1:12" x14ac:dyDescent="0.2">
      <c r="A22" s="286"/>
      <c r="B22" s="299"/>
      <c r="C22" s="1408" t="s">
        <v>13</v>
      </c>
      <c r="D22" s="1408"/>
      <c r="E22" s="821">
        <v>7</v>
      </c>
      <c r="F22" s="283"/>
      <c r="G22" s="269"/>
      <c r="H22" s="269"/>
      <c r="I22" s="269"/>
      <c r="J22" s="270"/>
      <c r="K22" s="271"/>
      <c r="L22" s="286"/>
    </row>
    <row r="23" spans="1:12" x14ac:dyDescent="0.2">
      <c r="A23" s="286"/>
      <c r="B23" s="299"/>
      <c r="C23" s="1408" t="s">
        <v>7</v>
      </c>
      <c r="D23" s="1408"/>
      <c r="E23" s="821">
        <v>8</v>
      </c>
      <c r="F23" s="283"/>
      <c r="G23" s="269"/>
      <c r="H23" s="269"/>
      <c r="I23" s="269"/>
      <c r="J23" s="270"/>
      <c r="K23" s="271"/>
      <c r="L23" s="286"/>
    </row>
    <row r="24" spans="1:12" x14ac:dyDescent="0.2">
      <c r="A24" s="286"/>
      <c r="B24" s="300"/>
      <c r="C24" s="1408" t="s">
        <v>412</v>
      </c>
      <c r="D24" s="1408"/>
      <c r="E24" s="821">
        <v>9</v>
      </c>
      <c r="F24" s="283"/>
      <c r="G24" s="273"/>
      <c r="H24" s="269"/>
      <c r="I24" s="269"/>
      <c r="J24" s="270"/>
      <c r="K24" s="271"/>
      <c r="L24" s="286"/>
    </row>
    <row r="25" spans="1:12" ht="22.5" customHeight="1" x14ac:dyDescent="0.2">
      <c r="A25" s="286"/>
      <c r="B25" s="289"/>
      <c r="C25" s="1405" t="s">
        <v>28</v>
      </c>
      <c r="D25" s="1405"/>
      <c r="E25" s="821">
        <v>10</v>
      </c>
      <c r="F25" s="283"/>
      <c r="G25" s="269"/>
      <c r="H25" s="269"/>
      <c r="I25" s="269"/>
      <c r="J25" s="270"/>
      <c r="K25" s="271"/>
      <c r="L25" s="286"/>
    </row>
    <row r="26" spans="1:12" x14ac:dyDescent="0.2">
      <c r="A26" s="286"/>
      <c r="B26" s="289"/>
      <c r="C26" s="1408" t="s">
        <v>25</v>
      </c>
      <c r="D26" s="1408"/>
      <c r="E26" s="821">
        <v>11</v>
      </c>
      <c r="F26" s="283"/>
      <c r="G26" s="269"/>
      <c r="H26" s="269"/>
      <c r="I26" s="269"/>
      <c r="J26" s="270"/>
      <c r="K26" s="271"/>
      <c r="L26" s="286"/>
    </row>
    <row r="27" spans="1:12" ht="12.75" customHeight="1" thickBot="1" x14ac:dyDescent="0.25">
      <c r="A27" s="286"/>
      <c r="B27" s="283"/>
      <c r="C27" s="291"/>
      <c r="D27" s="291"/>
      <c r="E27" s="821"/>
      <c r="F27" s="283"/>
      <c r="G27" s="269"/>
      <c r="H27" s="1412">
        <v>42583</v>
      </c>
      <c r="I27" s="1413"/>
      <c r="J27" s="1413"/>
      <c r="K27" s="273"/>
      <c r="L27" s="286"/>
    </row>
    <row r="28" spans="1:12" ht="13.5" customHeight="1" thickBot="1" x14ac:dyDescent="0.25">
      <c r="A28" s="286"/>
      <c r="B28" s="385"/>
      <c r="C28" s="1417" t="s">
        <v>12</v>
      </c>
      <c r="D28" s="1410"/>
      <c r="E28" s="822">
        <v>12</v>
      </c>
      <c r="F28" s="283"/>
      <c r="G28" s="269"/>
      <c r="H28" s="1413"/>
      <c r="I28" s="1413"/>
      <c r="J28" s="1413"/>
      <c r="K28" s="273"/>
      <c r="L28" s="286"/>
    </row>
    <row r="29" spans="1:12" ht="12.75" hidden="1" customHeight="1" x14ac:dyDescent="0.2">
      <c r="A29" s="286"/>
      <c r="B29" s="284"/>
      <c r="C29" s="1408" t="s">
        <v>45</v>
      </c>
      <c r="D29" s="1408"/>
      <c r="E29" s="821">
        <v>12</v>
      </c>
      <c r="F29" s="283"/>
      <c r="G29" s="269"/>
      <c r="H29" s="1413"/>
      <c r="I29" s="1413"/>
      <c r="J29" s="1413"/>
      <c r="K29" s="273"/>
      <c r="L29" s="286"/>
    </row>
    <row r="30" spans="1:12" ht="22.5" customHeight="1" x14ac:dyDescent="0.2">
      <c r="A30" s="286"/>
      <c r="B30" s="284"/>
      <c r="C30" s="1416" t="s">
        <v>416</v>
      </c>
      <c r="D30" s="1416"/>
      <c r="E30" s="821">
        <v>12</v>
      </c>
      <c r="F30" s="283"/>
      <c r="G30" s="269"/>
      <c r="H30" s="1413"/>
      <c r="I30" s="1413"/>
      <c r="J30" s="1413"/>
      <c r="K30" s="273"/>
      <c r="L30" s="286"/>
    </row>
    <row r="31" spans="1:12" ht="12.75" customHeight="1" thickBot="1" x14ac:dyDescent="0.25">
      <c r="A31" s="286"/>
      <c r="B31" s="289"/>
      <c r="C31" s="298"/>
      <c r="D31" s="298"/>
      <c r="E31" s="823"/>
      <c r="F31" s="283"/>
      <c r="G31" s="269"/>
      <c r="H31" s="1413"/>
      <c r="I31" s="1413"/>
      <c r="J31" s="1413"/>
      <c r="K31" s="273"/>
      <c r="L31" s="286"/>
    </row>
    <row r="32" spans="1:12" ht="13.5" customHeight="1" thickBot="1" x14ac:dyDescent="0.25">
      <c r="A32" s="286"/>
      <c r="B32" s="306"/>
      <c r="C32" s="292" t="s">
        <v>11</v>
      </c>
      <c r="D32" s="292"/>
      <c r="E32" s="822">
        <v>13</v>
      </c>
      <c r="F32" s="283"/>
      <c r="G32" s="269"/>
      <c r="H32" s="1413"/>
      <c r="I32" s="1413"/>
      <c r="J32" s="1413"/>
      <c r="K32" s="273"/>
      <c r="L32" s="286"/>
    </row>
    <row r="33" spans="1:12" ht="12.75" customHeight="1" x14ac:dyDescent="0.2">
      <c r="A33" s="286"/>
      <c r="B33" s="284"/>
      <c r="C33" s="1406" t="s">
        <v>18</v>
      </c>
      <c r="D33" s="1406"/>
      <c r="E33" s="821">
        <v>13</v>
      </c>
      <c r="F33" s="283"/>
      <c r="G33" s="269"/>
      <c r="H33" s="1413"/>
      <c r="I33" s="1413"/>
      <c r="J33" s="1413"/>
      <c r="K33" s="273"/>
      <c r="L33" s="286"/>
    </row>
    <row r="34" spans="1:12" ht="12.75" customHeight="1" x14ac:dyDescent="0.2">
      <c r="A34" s="286"/>
      <c r="B34" s="284"/>
      <c r="C34" s="1407" t="s">
        <v>8</v>
      </c>
      <c r="D34" s="1407"/>
      <c r="E34" s="821">
        <v>14</v>
      </c>
      <c r="F34" s="283"/>
      <c r="G34" s="269"/>
      <c r="H34" s="274"/>
      <c r="I34" s="274"/>
      <c r="J34" s="274"/>
      <c r="K34" s="273"/>
      <c r="L34" s="286"/>
    </row>
    <row r="35" spans="1:12" ht="12.75" customHeight="1" x14ac:dyDescent="0.2">
      <c r="A35" s="286"/>
      <c r="B35" s="284"/>
      <c r="C35" s="1407" t="s">
        <v>26</v>
      </c>
      <c r="D35" s="1407"/>
      <c r="E35" s="821">
        <v>14</v>
      </c>
      <c r="F35" s="283"/>
      <c r="G35" s="269"/>
      <c r="H35" s="274"/>
      <c r="I35" s="274"/>
      <c r="J35" s="274"/>
      <c r="K35" s="273"/>
      <c r="L35" s="286"/>
    </row>
    <row r="36" spans="1:12" ht="12.75" customHeight="1" x14ac:dyDescent="0.2">
      <c r="A36" s="286"/>
      <c r="B36" s="284"/>
      <c r="C36" s="1407" t="s">
        <v>6</v>
      </c>
      <c r="D36" s="1407"/>
      <c r="E36" s="821">
        <v>15</v>
      </c>
      <c r="F36" s="283"/>
      <c r="G36" s="269"/>
      <c r="H36" s="274"/>
      <c r="I36" s="274"/>
      <c r="J36" s="274"/>
      <c r="K36" s="273"/>
      <c r="L36" s="286"/>
    </row>
    <row r="37" spans="1:12" ht="12.75" customHeight="1" x14ac:dyDescent="0.2">
      <c r="A37" s="286"/>
      <c r="B37" s="284"/>
      <c r="C37" s="1406" t="s">
        <v>49</v>
      </c>
      <c r="D37" s="1406"/>
      <c r="E37" s="821">
        <v>16</v>
      </c>
      <c r="F37" s="283"/>
      <c r="G37" s="269"/>
      <c r="H37" s="274"/>
      <c r="I37" s="274"/>
      <c r="J37" s="274"/>
      <c r="K37" s="273"/>
      <c r="L37" s="286"/>
    </row>
    <row r="38" spans="1:12" ht="12.75" customHeight="1" x14ac:dyDescent="0.2">
      <c r="A38" s="286"/>
      <c r="B38" s="290"/>
      <c r="C38" s="1407" t="s">
        <v>14</v>
      </c>
      <c r="D38" s="1407"/>
      <c r="E38" s="821">
        <v>16</v>
      </c>
      <c r="F38" s="283"/>
      <c r="G38" s="269"/>
      <c r="H38" s="269"/>
      <c r="I38" s="269"/>
      <c r="J38" s="270"/>
      <c r="K38" s="271"/>
      <c r="L38" s="286"/>
    </row>
    <row r="39" spans="1:12" ht="12.75" customHeight="1" x14ac:dyDescent="0.2">
      <c r="A39" s="286"/>
      <c r="B39" s="284"/>
      <c r="C39" s="1408" t="s">
        <v>31</v>
      </c>
      <c r="D39" s="1408"/>
      <c r="E39" s="821">
        <v>17</v>
      </c>
      <c r="F39" s="283"/>
      <c r="G39" s="269"/>
      <c r="H39" s="269"/>
      <c r="I39" s="269"/>
      <c r="J39" s="275"/>
      <c r="K39" s="275"/>
      <c r="L39" s="286"/>
    </row>
    <row r="40" spans="1:12" ht="13.5" thickBot="1" x14ac:dyDescent="0.25">
      <c r="A40" s="286"/>
      <c r="B40" s="286"/>
      <c r="C40" s="283"/>
      <c r="D40" s="283"/>
      <c r="E40" s="823"/>
      <c r="F40" s="283"/>
      <c r="G40" s="269"/>
      <c r="H40" s="269"/>
      <c r="I40" s="269"/>
      <c r="J40" s="275"/>
      <c r="K40" s="275"/>
      <c r="L40" s="286"/>
    </row>
    <row r="41" spans="1:12" ht="13.5" customHeight="1" thickBot="1" x14ac:dyDescent="0.25">
      <c r="A41" s="286"/>
      <c r="B41" s="369"/>
      <c r="C41" s="1414" t="s">
        <v>29</v>
      </c>
      <c r="D41" s="1410"/>
      <c r="E41" s="822">
        <v>18</v>
      </c>
      <c r="F41" s="283"/>
      <c r="G41" s="269"/>
      <c r="H41" s="269"/>
      <c r="I41" s="269"/>
      <c r="J41" s="275"/>
      <c r="K41" s="275"/>
      <c r="L41" s="286"/>
    </row>
    <row r="42" spans="1:12" x14ac:dyDescent="0.2">
      <c r="A42" s="286"/>
      <c r="B42" s="286"/>
      <c r="C42" s="1408" t="s">
        <v>30</v>
      </c>
      <c r="D42" s="1408"/>
      <c r="E42" s="821">
        <v>18</v>
      </c>
      <c r="F42" s="283"/>
      <c r="G42" s="269"/>
      <c r="H42" s="269"/>
      <c r="I42" s="269"/>
      <c r="J42" s="276"/>
      <c r="K42" s="276"/>
      <c r="L42" s="286"/>
    </row>
    <row r="43" spans="1:12" x14ac:dyDescent="0.2">
      <c r="A43" s="286"/>
      <c r="B43" s="290"/>
      <c r="C43" s="1408" t="s">
        <v>0</v>
      </c>
      <c r="D43" s="1408"/>
      <c r="E43" s="821">
        <v>19</v>
      </c>
      <c r="F43" s="283"/>
      <c r="G43" s="269"/>
      <c r="H43" s="269"/>
      <c r="I43" s="269"/>
      <c r="J43" s="277"/>
      <c r="K43" s="278"/>
      <c r="L43" s="286"/>
    </row>
    <row r="44" spans="1:12" x14ac:dyDescent="0.2">
      <c r="A44" s="286"/>
      <c r="B44" s="290"/>
      <c r="C44" s="1408" t="s">
        <v>16</v>
      </c>
      <c r="D44" s="1408"/>
      <c r="E44" s="821">
        <v>19</v>
      </c>
      <c r="F44" s="283"/>
      <c r="G44" s="269"/>
      <c r="H44" s="269"/>
      <c r="I44" s="269"/>
      <c r="J44" s="277"/>
      <c r="K44" s="278"/>
      <c r="L44" s="286"/>
    </row>
    <row r="45" spans="1:12" x14ac:dyDescent="0.2">
      <c r="A45" s="286"/>
      <c r="B45" s="290"/>
      <c r="C45" s="1408" t="s">
        <v>1</v>
      </c>
      <c r="D45" s="1408"/>
      <c r="E45" s="824">
        <v>19</v>
      </c>
      <c r="F45" s="293"/>
      <c r="G45" s="279"/>
      <c r="H45" s="280"/>
      <c r="I45" s="279"/>
      <c r="J45" s="279"/>
      <c r="K45" s="279"/>
      <c r="L45" s="286"/>
    </row>
    <row r="46" spans="1:12" x14ac:dyDescent="0.2">
      <c r="A46" s="286"/>
      <c r="B46" s="290"/>
      <c r="C46" s="1408" t="s">
        <v>22</v>
      </c>
      <c r="D46" s="1408"/>
      <c r="E46" s="824">
        <v>19</v>
      </c>
      <c r="F46" s="293"/>
      <c r="G46" s="279"/>
      <c r="H46" s="280"/>
      <c r="I46" s="279"/>
      <c r="J46" s="279"/>
      <c r="K46" s="279"/>
      <c r="L46" s="286"/>
    </row>
    <row r="47" spans="1:12" ht="12.75" customHeight="1" thickBot="1" x14ac:dyDescent="0.25">
      <c r="A47" s="286"/>
      <c r="B47" s="289"/>
      <c r="C47" s="289"/>
      <c r="D47" s="289"/>
      <c r="E47" s="825"/>
      <c r="F47" s="285"/>
      <c r="G47" s="277"/>
      <c r="H47" s="280"/>
      <c r="I47" s="277"/>
      <c r="J47" s="277"/>
      <c r="K47" s="278"/>
      <c r="L47" s="286"/>
    </row>
    <row r="48" spans="1:12" ht="13.5" customHeight="1" thickBot="1" x14ac:dyDescent="0.25">
      <c r="A48" s="286"/>
      <c r="B48" s="309"/>
      <c r="C48" s="1409" t="s">
        <v>38</v>
      </c>
      <c r="D48" s="1410"/>
      <c r="E48" s="820">
        <v>20</v>
      </c>
      <c r="F48" s="285"/>
      <c r="G48" s="277"/>
      <c r="H48" s="280"/>
      <c r="I48" s="277"/>
      <c r="J48" s="277"/>
      <c r="K48" s="278"/>
      <c r="L48" s="286"/>
    </row>
    <row r="49" spans="1:12" x14ac:dyDescent="0.2">
      <c r="A49" s="286"/>
      <c r="B49" s="286"/>
      <c r="C49" s="1408" t="s">
        <v>47</v>
      </c>
      <c r="D49" s="1408"/>
      <c r="E49" s="824">
        <v>20</v>
      </c>
      <c r="F49" s="285"/>
      <c r="G49" s="277"/>
      <c r="H49" s="280"/>
      <c r="I49" s="277"/>
      <c r="J49" s="277"/>
      <c r="K49" s="278"/>
      <c r="L49" s="286"/>
    </row>
    <row r="50" spans="1:12" ht="12.75" customHeight="1" x14ac:dyDescent="0.2">
      <c r="A50" s="286"/>
      <c r="B50" s="289"/>
      <c r="C50" s="1405" t="s">
        <v>425</v>
      </c>
      <c r="D50" s="1405"/>
      <c r="E50" s="826">
        <v>21</v>
      </c>
      <c r="F50" s="285"/>
      <c r="G50" s="277"/>
      <c r="H50" s="280"/>
      <c r="I50" s="277"/>
      <c r="J50" s="277"/>
      <c r="K50" s="278"/>
      <c r="L50" s="286"/>
    </row>
    <row r="51" spans="1:12" ht="11.25" customHeight="1" thickBot="1" x14ac:dyDescent="0.25">
      <c r="A51" s="286"/>
      <c r="B51" s="286"/>
      <c r="C51" s="294"/>
      <c r="D51" s="294"/>
      <c r="E51" s="821"/>
      <c r="F51" s="285"/>
      <c r="G51" s="277"/>
      <c r="H51" s="280"/>
      <c r="I51" s="277"/>
      <c r="J51" s="277"/>
      <c r="K51" s="278"/>
      <c r="L51" s="286"/>
    </row>
    <row r="52" spans="1:12" ht="13.5" thickBot="1" x14ac:dyDescent="0.25">
      <c r="A52" s="286"/>
      <c r="B52" s="305"/>
      <c r="C52" s="295" t="s">
        <v>4</v>
      </c>
      <c r="D52" s="295"/>
      <c r="E52" s="820">
        <v>22</v>
      </c>
      <c r="F52" s="293"/>
      <c r="G52" s="279"/>
      <c r="H52" s="280"/>
      <c r="I52" s="279"/>
      <c r="J52" s="279"/>
      <c r="K52" s="279"/>
      <c r="L52" s="286"/>
    </row>
    <row r="53" spans="1:12" ht="33" customHeight="1" x14ac:dyDescent="0.2">
      <c r="A53" s="286"/>
      <c r="B53" s="296"/>
      <c r="C53" s="297"/>
      <c r="D53" s="297"/>
      <c r="E53" s="827"/>
      <c r="F53" s="285"/>
      <c r="G53" s="277"/>
      <c r="H53" s="280"/>
      <c r="I53" s="277"/>
      <c r="J53" s="277"/>
      <c r="K53" s="278"/>
      <c r="L53" s="286"/>
    </row>
    <row r="54" spans="1:12" ht="33" customHeight="1" x14ac:dyDescent="0.2">
      <c r="A54" s="286"/>
      <c r="B54" s="286"/>
      <c r="C54" s="284"/>
      <c r="D54" s="284"/>
      <c r="E54" s="825"/>
      <c r="F54" s="285"/>
      <c r="G54" s="277"/>
      <c r="H54" s="280"/>
      <c r="I54" s="277"/>
      <c r="J54" s="277"/>
      <c r="K54" s="278"/>
      <c r="L54" s="286"/>
    </row>
    <row r="55" spans="1:12" ht="19.5" customHeight="1" x14ac:dyDescent="0.2">
      <c r="A55" s="286"/>
      <c r="B55" s="815" t="s">
        <v>50</v>
      </c>
      <c r="C55" s="815"/>
      <c r="D55" s="304"/>
      <c r="E55" s="828"/>
      <c r="F55" s="285"/>
      <c r="G55" s="277"/>
      <c r="H55" s="280"/>
      <c r="I55" s="277"/>
      <c r="J55" s="277"/>
      <c r="K55" s="278"/>
      <c r="L55" s="286"/>
    </row>
    <row r="56" spans="1:12" ht="21" customHeight="1" x14ac:dyDescent="0.2">
      <c r="A56" s="286"/>
      <c r="B56" s="286"/>
      <c r="C56" s="286"/>
      <c r="D56" s="286"/>
      <c r="E56" s="828"/>
      <c r="F56" s="285"/>
      <c r="G56" s="277"/>
      <c r="H56" s="280"/>
      <c r="I56" s="277"/>
      <c r="J56" s="277"/>
      <c r="K56" s="278"/>
      <c r="L56" s="286"/>
    </row>
    <row r="57" spans="1:12" ht="22.5" customHeight="1" x14ac:dyDescent="0.2">
      <c r="A57" s="286"/>
      <c r="B57" s="816" t="s">
        <v>391</v>
      </c>
      <c r="C57" s="814"/>
      <c r="D57" s="1046">
        <v>42613</v>
      </c>
      <c r="E57" s="907"/>
      <c r="F57" s="814"/>
      <c r="G57" s="277"/>
      <c r="H57" s="280"/>
      <c r="I57" s="277"/>
      <c r="J57" s="277"/>
      <c r="K57" s="278"/>
      <c r="L57" s="286"/>
    </row>
    <row r="58" spans="1:12" ht="22.5" customHeight="1" x14ac:dyDescent="0.2">
      <c r="A58" s="286"/>
      <c r="B58" s="816" t="s">
        <v>392</v>
      </c>
      <c r="C58" s="370"/>
      <c r="D58" s="1046">
        <v>42613</v>
      </c>
      <c r="E58" s="907"/>
      <c r="F58" s="371"/>
      <c r="G58" s="277"/>
      <c r="H58" s="280"/>
      <c r="I58" s="277"/>
      <c r="J58" s="277"/>
      <c r="K58" s="278"/>
      <c r="L58" s="286"/>
    </row>
    <row r="59" spans="1:12" s="141" customFormat="1" ht="28.5" customHeight="1" x14ac:dyDescent="0.2">
      <c r="A59" s="288"/>
      <c r="B59" s="1415"/>
      <c r="C59" s="1415"/>
      <c r="D59" s="1415"/>
      <c r="E59" s="825"/>
      <c r="F59" s="284"/>
      <c r="G59" s="281"/>
      <c r="H59" s="281"/>
      <c r="I59" s="281"/>
      <c r="J59" s="281"/>
      <c r="K59" s="281"/>
      <c r="L59" s="288"/>
    </row>
    <row r="60" spans="1:12" ht="7.5" customHeight="1" x14ac:dyDescent="0.2">
      <c r="A60" s="286"/>
      <c r="B60" s="1415"/>
      <c r="C60" s="1415"/>
      <c r="D60" s="1415"/>
      <c r="E60" s="829"/>
      <c r="F60" s="287"/>
      <c r="G60" s="287"/>
      <c r="H60" s="287"/>
      <c r="I60" s="287"/>
      <c r="J60" s="287"/>
      <c r="K60" s="287"/>
      <c r="L60" s="287"/>
    </row>
    <row r="61" spans="1:12" ht="21" customHeight="1" x14ac:dyDescent="0.2"/>
    <row r="62" spans="1:12" ht="21" customHeight="1" x14ac:dyDescent="0.2">
      <c r="B62" s="1415" t="s">
        <v>553</v>
      </c>
      <c r="C62" s="1415"/>
      <c r="D62" s="1415"/>
      <c r="E62" s="907" t="s">
        <v>415</v>
      </c>
    </row>
    <row r="63" spans="1:12" x14ac:dyDescent="0.2">
      <c r="B63" s="1415"/>
      <c r="C63" s="1415"/>
      <c r="D63" s="1415"/>
      <c r="E63" s="907" t="s">
        <v>415</v>
      </c>
    </row>
  </sheetData>
  <mergeCells count="31">
    <mergeCell ref="C25:D25"/>
    <mergeCell ref="C36:D36"/>
    <mergeCell ref="C38:D38"/>
    <mergeCell ref="C39:D39"/>
    <mergeCell ref="C29:D29"/>
    <mergeCell ref="C30:D30"/>
    <mergeCell ref="C28:D28"/>
    <mergeCell ref="H27:J33"/>
    <mergeCell ref="C37:D37"/>
    <mergeCell ref="C41:D41"/>
    <mergeCell ref="C35:D35"/>
    <mergeCell ref="B62:D63"/>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5" customWidth="1"/>
    <col min="2" max="2" width="2.5703125" style="415" customWidth="1"/>
    <col min="3" max="3" width="1" style="415" customWidth="1"/>
    <col min="4" max="4" width="42.28515625" style="415" customWidth="1"/>
    <col min="5" max="5" width="0.28515625" style="415" customWidth="1"/>
    <col min="6" max="6" width="8" style="415" customWidth="1"/>
    <col min="7" max="7" width="11.28515625" style="415" customWidth="1"/>
    <col min="8" max="8" width="8" style="415" customWidth="1"/>
    <col min="9" max="9" width="13.28515625" style="415" customWidth="1"/>
    <col min="10" max="10" width="11.42578125" style="415" customWidth="1"/>
    <col min="11" max="11" width="2.5703125" style="415" customWidth="1"/>
    <col min="12" max="12" width="1" style="415" customWidth="1"/>
    <col min="13" max="16384" width="9.140625" style="415"/>
  </cols>
  <sheetData>
    <row r="1" spans="1:13" x14ac:dyDescent="0.2">
      <c r="A1" s="410"/>
      <c r="B1" s="589"/>
      <c r="C1" s="1529"/>
      <c r="D1" s="1529"/>
      <c r="E1" s="1187"/>
      <c r="F1" s="414"/>
      <c r="G1" s="414"/>
      <c r="H1" s="414"/>
      <c r="I1" s="414"/>
      <c r="J1" s="1530"/>
      <c r="K1" s="1530"/>
      <c r="L1" s="410"/>
    </row>
    <row r="2" spans="1:13" ht="6" customHeight="1" x14ac:dyDescent="0.2">
      <c r="A2" s="410"/>
      <c r="B2" s="1188"/>
      <c r="C2" s="1189"/>
      <c r="D2" s="1189"/>
      <c r="E2" s="1189"/>
      <c r="F2" s="590"/>
      <c r="G2" s="590"/>
      <c r="H2" s="420"/>
      <c r="I2" s="420"/>
      <c r="J2" s="1531" t="s">
        <v>70</v>
      </c>
      <c r="K2" s="420"/>
      <c r="L2" s="410"/>
    </row>
    <row r="3" spans="1:13" ht="13.5" thickBot="1" x14ac:dyDescent="0.25">
      <c r="A3" s="410"/>
      <c r="B3" s="479"/>
      <c r="C3" s="420"/>
      <c r="D3" s="420"/>
      <c r="E3" s="420"/>
      <c r="F3" s="420"/>
      <c r="G3" s="420"/>
      <c r="H3" s="420"/>
      <c r="I3" s="420"/>
      <c r="J3" s="1532"/>
      <c r="K3" s="780"/>
      <c r="L3" s="410"/>
    </row>
    <row r="4" spans="1:13" ht="15" thickBot="1" x14ac:dyDescent="0.25">
      <c r="A4" s="410"/>
      <c r="B4" s="479"/>
      <c r="C4" s="1533" t="s">
        <v>460</v>
      </c>
      <c r="D4" s="1534"/>
      <c r="E4" s="1534"/>
      <c r="F4" s="1534"/>
      <c r="G4" s="1534"/>
      <c r="H4" s="1534"/>
      <c r="I4" s="1534"/>
      <c r="J4" s="1535"/>
      <c r="K4" s="420"/>
      <c r="L4" s="410"/>
      <c r="M4" s="1191"/>
    </row>
    <row r="5" spans="1:13" ht="4.5" customHeight="1" x14ac:dyDescent="0.2">
      <c r="A5" s="410"/>
      <c r="B5" s="479"/>
      <c r="C5" s="420"/>
      <c r="D5" s="420"/>
      <c r="E5" s="420"/>
      <c r="F5" s="420"/>
      <c r="G5" s="420"/>
      <c r="H5" s="420"/>
      <c r="I5" s="420"/>
      <c r="J5" s="780"/>
      <c r="K5" s="420"/>
      <c r="L5" s="410"/>
      <c r="M5" s="1191"/>
    </row>
    <row r="6" spans="1:13" s="424" customFormat="1" ht="22.5" customHeight="1" x14ac:dyDescent="0.2">
      <c r="A6" s="422"/>
      <c r="B6" s="582"/>
      <c r="C6" s="1536">
        <v>2014</v>
      </c>
      <c r="D6" s="1537"/>
      <c r="E6" s="592"/>
      <c r="F6" s="1540" t="s">
        <v>393</v>
      </c>
      <c r="G6" s="1540"/>
      <c r="H6" s="1541" t="s">
        <v>461</v>
      </c>
      <c r="I6" s="1540"/>
      <c r="J6" s="1542" t="s">
        <v>462</v>
      </c>
      <c r="K6" s="418"/>
      <c r="L6" s="422"/>
      <c r="M6" s="1191"/>
    </row>
    <row r="7" spans="1:13" s="424" customFormat="1" ht="32.25" customHeight="1" x14ac:dyDescent="0.2">
      <c r="A7" s="422"/>
      <c r="B7" s="582"/>
      <c r="C7" s="1538"/>
      <c r="D7" s="1539"/>
      <c r="E7" s="592"/>
      <c r="F7" s="1192" t="s">
        <v>463</v>
      </c>
      <c r="G7" s="1192" t="s">
        <v>464</v>
      </c>
      <c r="H7" s="1193" t="s">
        <v>463</v>
      </c>
      <c r="I7" s="1194" t="s">
        <v>465</v>
      </c>
      <c r="J7" s="1543"/>
      <c r="K7" s="418"/>
      <c r="L7" s="422"/>
      <c r="M7" s="1191"/>
    </row>
    <row r="8" spans="1:13" s="424" customFormat="1" ht="18.75" customHeight="1" x14ac:dyDescent="0.2">
      <c r="A8" s="422"/>
      <c r="B8" s="582"/>
      <c r="C8" s="1527" t="s">
        <v>68</v>
      </c>
      <c r="D8" s="1527"/>
      <c r="E8" s="1195"/>
      <c r="F8" s="1196">
        <v>47574</v>
      </c>
      <c r="G8" s="1197">
        <v>17.60819598713455</v>
      </c>
      <c r="H8" s="1198">
        <v>976640</v>
      </c>
      <c r="I8" s="1199">
        <v>37.001699976017719</v>
      </c>
      <c r="J8" s="1199">
        <v>33.42753010321038</v>
      </c>
      <c r="K8" s="871"/>
      <c r="L8" s="422"/>
    </row>
    <row r="9" spans="1:13" s="424" customFormat="1" ht="17.25" customHeight="1" x14ac:dyDescent="0.2">
      <c r="A9" s="422"/>
      <c r="B9" s="582"/>
      <c r="C9" s="869" t="s">
        <v>359</v>
      </c>
      <c r="D9" s="870"/>
      <c r="E9" s="870"/>
      <c r="F9" s="1200">
        <v>1226</v>
      </c>
      <c r="G9" s="1201">
        <v>9.3852866875909058</v>
      </c>
      <c r="H9" s="1202">
        <v>8153</v>
      </c>
      <c r="I9" s="1203">
        <v>13.6940054084015</v>
      </c>
      <c r="J9" s="1203">
        <v>22.328590702808718</v>
      </c>
      <c r="K9" s="871"/>
      <c r="L9" s="422"/>
    </row>
    <row r="10" spans="1:13" s="878" customFormat="1" ht="17.25" customHeight="1" x14ac:dyDescent="0.2">
      <c r="A10" s="875"/>
      <c r="B10" s="876"/>
      <c r="C10" s="869" t="s">
        <v>360</v>
      </c>
      <c r="D10" s="877"/>
      <c r="E10" s="877"/>
      <c r="F10" s="1200">
        <v>170</v>
      </c>
      <c r="G10" s="1201">
        <v>30.141843971631204</v>
      </c>
      <c r="H10" s="1202">
        <v>3501</v>
      </c>
      <c r="I10" s="1203">
        <v>40.9138716840014</v>
      </c>
      <c r="J10" s="1203">
        <v>32.34990002856329</v>
      </c>
      <c r="K10" s="583"/>
      <c r="L10" s="875"/>
    </row>
    <row r="11" spans="1:13" s="878" customFormat="1" ht="17.25" customHeight="1" x14ac:dyDescent="0.2">
      <c r="A11" s="875"/>
      <c r="B11" s="876"/>
      <c r="C11" s="869" t="s">
        <v>361</v>
      </c>
      <c r="D11" s="877"/>
      <c r="E11" s="877"/>
      <c r="F11" s="1200">
        <v>6821</v>
      </c>
      <c r="G11" s="1201">
        <v>20.735674114607082</v>
      </c>
      <c r="H11" s="1202">
        <v>214565</v>
      </c>
      <c r="I11" s="1203">
        <v>36.600697334843538</v>
      </c>
      <c r="J11" s="1203">
        <v>35.466991354601184</v>
      </c>
      <c r="K11" s="583"/>
      <c r="L11" s="875"/>
    </row>
    <row r="12" spans="1:13" s="424" customFormat="1" ht="24" customHeight="1" x14ac:dyDescent="0.2">
      <c r="A12" s="422"/>
      <c r="B12" s="582"/>
      <c r="C12" s="879"/>
      <c r="D12" s="872" t="s">
        <v>466</v>
      </c>
      <c r="E12" s="872"/>
      <c r="F12" s="1204">
        <v>1222</v>
      </c>
      <c r="G12" s="1205">
        <v>21.141868512110726</v>
      </c>
      <c r="H12" s="1206">
        <v>37022</v>
      </c>
      <c r="I12" s="1207">
        <v>41.682522883617246</v>
      </c>
      <c r="J12" s="1207">
        <v>21.466236291934472</v>
      </c>
      <c r="K12" s="871"/>
      <c r="L12" s="422"/>
    </row>
    <row r="13" spans="1:13" s="424" customFormat="1" ht="24" customHeight="1" x14ac:dyDescent="0.2">
      <c r="A13" s="422"/>
      <c r="B13" s="582"/>
      <c r="C13" s="879"/>
      <c r="D13" s="872" t="s">
        <v>467</v>
      </c>
      <c r="E13" s="872"/>
      <c r="F13" s="1204">
        <v>941</v>
      </c>
      <c r="G13" s="1205">
        <v>12.761052346080826</v>
      </c>
      <c r="H13" s="1206">
        <v>25781</v>
      </c>
      <c r="I13" s="1207">
        <v>15.445586076745601</v>
      </c>
      <c r="J13" s="1207">
        <v>42.963383887358866</v>
      </c>
      <c r="K13" s="871"/>
      <c r="L13" s="422"/>
    </row>
    <row r="14" spans="1:13" s="424" customFormat="1" ht="18" customHeight="1" x14ac:dyDescent="0.2">
      <c r="A14" s="422"/>
      <c r="B14" s="582"/>
      <c r="C14" s="879"/>
      <c r="D14" s="872" t="s">
        <v>468</v>
      </c>
      <c r="E14" s="872"/>
      <c r="F14" s="1204">
        <v>335</v>
      </c>
      <c r="G14" s="1205">
        <v>20.640788662969808</v>
      </c>
      <c r="H14" s="1206">
        <v>10343</v>
      </c>
      <c r="I14" s="1207">
        <v>43.733615221987314</v>
      </c>
      <c r="J14" s="1207">
        <v>37.084694962776773</v>
      </c>
      <c r="K14" s="871"/>
      <c r="L14" s="422"/>
    </row>
    <row r="15" spans="1:13" s="424" customFormat="1" ht="24" customHeight="1" x14ac:dyDescent="0.2">
      <c r="A15" s="422"/>
      <c r="B15" s="582"/>
      <c r="C15" s="879"/>
      <c r="D15" s="872" t="s">
        <v>469</v>
      </c>
      <c r="E15" s="872"/>
      <c r="F15" s="1204">
        <v>218</v>
      </c>
      <c r="G15" s="1205">
        <v>42.913385826771652</v>
      </c>
      <c r="H15" s="1206">
        <v>8644</v>
      </c>
      <c r="I15" s="1207">
        <v>64.454552233241373</v>
      </c>
      <c r="J15" s="1207">
        <v>38.871240166589537</v>
      </c>
      <c r="K15" s="871"/>
      <c r="L15" s="422"/>
    </row>
    <row r="16" spans="1:13" s="424" customFormat="1" ht="17.25" customHeight="1" x14ac:dyDescent="0.2">
      <c r="A16" s="422"/>
      <c r="B16" s="582"/>
      <c r="C16" s="879"/>
      <c r="D16" s="872" t="s">
        <v>405</v>
      </c>
      <c r="E16" s="872"/>
      <c r="F16" s="1204">
        <v>63</v>
      </c>
      <c r="G16" s="1205">
        <v>64.948453608247419</v>
      </c>
      <c r="H16" s="1206">
        <v>4940</v>
      </c>
      <c r="I16" s="1207">
        <v>76.95902788596355</v>
      </c>
      <c r="J16" s="1207">
        <v>41.499999999999986</v>
      </c>
      <c r="K16" s="871"/>
      <c r="L16" s="422"/>
    </row>
    <row r="17" spans="1:12" s="424" customFormat="1" ht="17.25" customHeight="1" x14ac:dyDescent="0.2">
      <c r="A17" s="422"/>
      <c r="B17" s="582"/>
      <c r="C17" s="879"/>
      <c r="D17" s="872" t="s">
        <v>406</v>
      </c>
      <c r="E17" s="872"/>
      <c r="F17" s="1204">
        <v>302</v>
      </c>
      <c r="G17" s="1205">
        <v>42.119944211994422</v>
      </c>
      <c r="H17" s="1206">
        <v>14283</v>
      </c>
      <c r="I17" s="1207">
        <v>60.750287099655473</v>
      </c>
      <c r="J17" s="1207">
        <v>42.355107470419362</v>
      </c>
      <c r="K17" s="871"/>
      <c r="L17" s="422"/>
    </row>
    <row r="18" spans="1:12" s="424" customFormat="1" ht="17.25" customHeight="1" x14ac:dyDescent="0.2">
      <c r="A18" s="422"/>
      <c r="B18" s="582"/>
      <c r="C18" s="879"/>
      <c r="D18" s="872" t="s">
        <v>407</v>
      </c>
      <c r="E18" s="872"/>
      <c r="F18" s="1204">
        <v>477</v>
      </c>
      <c r="G18" s="1205">
        <v>23.462862764387605</v>
      </c>
      <c r="H18" s="1206">
        <v>12186</v>
      </c>
      <c r="I18" s="1207">
        <v>34.944941500344115</v>
      </c>
      <c r="J18" s="1207">
        <v>32.629082553750173</v>
      </c>
      <c r="K18" s="871"/>
      <c r="L18" s="422"/>
    </row>
    <row r="19" spans="1:12" s="424" customFormat="1" ht="17.25" customHeight="1" x14ac:dyDescent="0.2">
      <c r="A19" s="422"/>
      <c r="B19" s="582"/>
      <c r="C19" s="879"/>
      <c r="D19" s="872" t="s">
        <v>470</v>
      </c>
      <c r="E19" s="872"/>
      <c r="F19" s="1204">
        <v>1375</v>
      </c>
      <c r="G19" s="1205">
        <v>23.230275384355465</v>
      </c>
      <c r="H19" s="1206">
        <v>29405</v>
      </c>
      <c r="I19" s="1207">
        <v>39.327796279206623</v>
      </c>
      <c r="J19" s="1207">
        <v>34.893895595987132</v>
      </c>
      <c r="K19" s="871"/>
      <c r="L19" s="422"/>
    </row>
    <row r="20" spans="1:12" s="424" customFormat="1" ht="36.75" customHeight="1" x14ac:dyDescent="0.2">
      <c r="A20" s="422"/>
      <c r="B20" s="582"/>
      <c r="C20" s="879"/>
      <c r="D20" s="872" t="s">
        <v>471</v>
      </c>
      <c r="E20" s="872"/>
      <c r="F20" s="1204">
        <v>814</v>
      </c>
      <c r="G20" s="1205">
        <v>19.790906880622416</v>
      </c>
      <c r="H20" s="1206">
        <v>30655</v>
      </c>
      <c r="I20" s="1207">
        <v>48.415882241455556</v>
      </c>
      <c r="J20" s="1207">
        <v>35.265340075028611</v>
      </c>
      <c r="K20" s="871"/>
      <c r="L20" s="422"/>
    </row>
    <row r="21" spans="1:12" s="424" customFormat="1" ht="23.25" customHeight="1" x14ac:dyDescent="0.2">
      <c r="A21" s="422"/>
      <c r="B21" s="582"/>
      <c r="C21" s="879"/>
      <c r="D21" s="872" t="s">
        <v>472</v>
      </c>
      <c r="E21" s="872"/>
      <c r="F21" s="1204">
        <v>196</v>
      </c>
      <c r="G21" s="1205">
        <v>42.79475982532751</v>
      </c>
      <c r="H21" s="1206">
        <v>21938</v>
      </c>
      <c r="I21" s="1207">
        <v>72.162099930923333</v>
      </c>
      <c r="J21" s="1207">
        <v>50.157398121980158</v>
      </c>
      <c r="K21" s="871"/>
      <c r="L21" s="422"/>
    </row>
    <row r="22" spans="1:12" s="424" customFormat="1" ht="18" customHeight="1" x14ac:dyDescent="0.2">
      <c r="A22" s="422"/>
      <c r="B22" s="582"/>
      <c r="C22" s="879"/>
      <c r="D22" s="885" t="s">
        <v>473</v>
      </c>
      <c r="E22" s="872"/>
      <c r="F22" s="1204">
        <v>878</v>
      </c>
      <c r="G22" s="1205">
        <v>15.729129344321032</v>
      </c>
      <c r="H22" s="1206">
        <v>19368</v>
      </c>
      <c r="I22" s="1207">
        <v>32.20003657583667</v>
      </c>
      <c r="J22" s="1207">
        <v>29.584365964477566</v>
      </c>
      <c r="K22" s="871"/>
      <c r="L22" s="422"/>
    </row>
    <row r="23" spans="1:12" s="883" customFormat="1" ht="18" customHeight="1" x14ac:dyDescent="0.2">
      <c r="A23" s="880"/>
      <c r="B23" s="881"/>
      <c r="C23" s="869" t="s">
        <v>474</v>
      </c>
      <c r="D23" s="872"/>
      <c r="E23" s="872"/>
      <c r="F23" s="1208">
        <v>100</v>
      </c>
      <c r="G23" s="1209">
        <v>51.813471502590666</v>
      </c>
      <c r="H23" s="1202">
        <v>5617</v>
      </c>
      <c r="I23" s="1203">
        <v>88.192808918197514</v>
      </c>
      <c r="J23" s="1203">
        <v>41.840840306213295</v>
      </c>
      <c r="K23" s="882"/>
      <c r="L23" s="880"/>
    </row>
    <row r="24" spans="1:12" s="883" customFormat="1" ht="18" customHeight="1" x14ac:dyDescent="0.2">
      <c r="A24" s="880"/>
      <c r="B24" s="881"/>
      <c r="C24" s="869" t="s">
        <v>362</v>
      </c>
      <c r="D24" s="872"/>
      <c r="E24" s="872"/>
      <c r="F24" s="1208">
        <v>304</v>
      </c>
      <c r="G24" s="1209">
        <v>47.723704866562009</v>
      </c>
      <c r="H24" s="1202">
        <v>13674</v>
      </c>
      <c r="I24" s="1203">
        <v>65.997393696606977</v>
      </c>
      <c r="J24" s="1203">
        <v>35.314904197747509</v>
      </c>
      <c r="K24" s="882"/>
      <c r="L24" s="880"/>
    </row>
    <row r="25" spans="1:12" s="883" customFormat="1" ht="18" customHeight="1" x14ac:dyDescent="0.2">
      <c r="A25" s="880"/>
      <c r="B25" s="881"/>
      <c r="C25" s="869" t="s">
        <v>363</v>
      </c>
      <c r="D25" s="872"/>
      <c r="E25" s="872"/>
      <c r="F25" s="1208">
        <v>3901</v>
      </c>
      <c r="G25" s="1209">
        <v>14.123311972774339</v>
      </c>
      <c r="H25" s="1202">
        <v>51584</v>
      </c>
      <c r="I25" s="1203">
        <v>25.774988507584993</v>
      </c>
      <c r="J25" s="1203">
        <v>33.092199131513574</v>
      </c>
      <c r="K25" s="882"/>
      <c r="L25" s="880"/>
    </row>
    <row r="26" spans="1:12" s="883" customFormat="1" ht="18" customHeight="1" x14ac:dyDescent="0.2">
      <c r="A26" s="880"/>
      <c r="B26" s="881"/>
      <c r="C26" s="886" t="s">
        <v>364</v>
      </c>
      <c r="D26" s="885"/>
      <c r="E26" s="885"/>
      <c r="F26" s="1208">
        <v>11868</v>
      </c>
      <c r="G26" s="1209">
        <v>15.992884864165587</v>
      </c>
      <c r="H26" s="1202">
        <v>201903</v>
      </c>
      <c r="I26" s="1203">
        <v>39.194994632391619</v>
      </c>
      <c r="J26" s="1203">
        <v>30.496718721365976</v>
      </c>
      <c r="K26" s="882"/>
      <c r="L26" s="880"/>
    </row>
    <row r="27" spans="1:12" s="883" customFormat="1" ht="22.5" customHeight="1" x14ac:dyDescent="0.2">
      <c r="A27" s="880"/>
      <c r="B27" s="881"/>
      <c r="C27" s="884"/>
      <c r="D27" s="885" t="s">
        <v>475</v>
      </c>
      <c r="E27" s="885"/>
      <c r="F27" s="1210">
        <v>1974</v>
      </c>
      <c r="G27" s="1211">
        <v>16.575699051137796</v>
      </c>
      <c r="H27" s="1206">
        <v>16582</v>
      </c>
      <c r="I27" s="1207">
        <v>25.563469305953813</v>
      </c>
      <c r="J27" s="1207">
        <v>30.973947654082707</v>
      </c>
      <c r="K27" s="882"/>
      <c r="L27" s="880"/>
    </row>
    <row r="28" spans="1:12" s="883" customFormat="1" ht="17.25" customHeight="1" x14ac:dyDescent="0.2">
      <c r="A28" s="880"/>
      <c r="B28" s="881"/>
      <c r="C28" s="884"/>
      <c r="D28" s="885" t="s">
        <v>476</v>
      </c>
      <c r="E28" s="885"/>
      <c r="F28" s="1210">
        <v>3952</v>
      </c>
      <c r="G28" s="1211">
        <v>18.648546621366556</v>
      </c>
      <c r="H28" s="1206">
        <v>51252</v>
      </c>
      <c r="I28" s="1207">
        <v>31.166311948920644</v>
      </c>
      <c r="J28" s="1207">
        <v>31.148072270350358</v>
      </c>
      <c r="K28" s="882"/>
      <c r="L28" s="880"/>
    </row>
    <row r="29" spans="1:12" s="883" customFormat="1" ht="17.25" customHeight="1" x14ac:dyDescent="0.2">
      <c r="A29" s="880"/>
      <c r="B29" s="881"/>
      <c r="C29" s="884"/>
      <c r="D29" s="885" t="s">
        <v>477</v>
      </c>
      <c r="E29" s="885"/>
      <c r="F29" s="1210">
        <v>5942</v>
      </c>
      <c r="G29" s="1211">
        <v>14.454959009414456</v>
      </c>
      <c r="H29" s="1206">
        <v>134069</v>
      </c>
      <c r="I29" s="1207">
        <v>46.9082715500803</v>
      </c>
      <c r="J29" s="1207">
        <v>30.188693881508463</v>
      </c>
      <c r="K29" s="882"/>
      <c r="L29" s="880"/>
    </row>
    <row r="30" spans="1:12" s="883" customFormat="1" ht="17.25" customHeight="1" x14ac:dyDescent="0.2">
      <c r="A30" s="880"/>
      <c r="B30" s="881"/>
      <c r="C30" s="886" t="s">
        <v>365</v>
      </c>
      <c r="D30" s="887"/>
      <c r="E30" s="887"/>
      <c r="F30" s="1208">
        <v>2029</v>
      </c>
      <c r="G30" s="1209">
        <v>19.083897667419112</v>
      </c>
      <c r="H30" s="1202">
        <v>61688</v>
      </c>
      <c r="I30" s="1203">
        <v>46.859712558111269</v>
      </c>
      <c r="J30" s="1203">
        <v>29.194786668395668</v>
      </c>
      <c r="K30" s="882"/>
      <c r="L30" s="880"/>
    </row>
    <row r="31" spans="1:12" s="883" customFormat="1" ht="17.25" customHeight="1" x14ac:dyDescent="0.2">
      <c r="A31" s="880"/>
      <c r="B31" s="881"/>
      <c r="C31" s="886" t="s">
        <v>366</v>
      </c>
      <c r="D31" s="873"/>
      <c r="E31" s="873"/>
      <c r="F31" s="1208">
        <v>3273</v>
      </c>
      <c r="G31" s="1209">
        <v>10.503176946280727</v>
      </c>
      <c r="H31" s="1202">
        <v>53902</v>
      </c>
      <c r="I31" s="1203">
        <v>28.414937584345481</v>
      </c>
      <c r="J31" s="1203">
        <v>34.43569811880824</v>
      </c>
      <c r="K31" s="882"/>
      <c r="L31" s="880"/>
    </row>
    <row r="32" spans="1:12" s="883" customFormat="1" ht="17.25" customHeight="1" x14ac:dyDescent="0.2">
      <c r="A32" s="880"/>
      <c r="B32" s="881"/>
      <c r="C32" s="886" t="s">
        <v>478</v>
      </c>
      <c r="D32" s="873"/>
      <c r="E32" s="873"/>
      <c r="F32" s="1208">
        <v>1110</v>
      </c>
      <c r="G32" s="1209">
        <v>23.937890877722666</v>
      </c>
      <c r="H32" s="1202">
        <v>36443</v>
      </c>
      <c r="I32" s="1203">
        <v>50.533862111043312</v>
      </c>
      <c r="J32" s="1203">
        <v>39.91479845237717</v>
      </c>
      <c r="K32" s="882"/>
      <c r="L32" s="880"/>
    </row>
    <row r="33" spans="1:31" s="883" customFormat="1" ht="17.25" customHeight="1" x14ac:dyDescent="0.2">
      <c r="A33" s="880"/>
      <c r="B33" s="881"/>
      <c r="C33" s="886" t="s">
        <v>367</v>
      </c>
      <c r="D33" s="888"/>
      <c r="E33" s="888"/>
      <c r="F33" s="1208">
        <v>1063</v>
      </c>
      <c r="G33" s="1209">
        <v>28.92517006802721</v>
      </c>
      <c r="H33" s="1202">
        <v>61641</v>
      </c>
      <c r="I33" s="1203">
        <v>75.524706862540896</v>
      </c>
      <c r="J33" s="1203">
        <v>30.898720007786945</v>
      </c>
      <c r="K33" s="882"/>
      <c r="L33" s="880">
        <v>607</v>
      </c>
    </row>
    <row r="34" spans="1:31" s="883" customFormat="1" ht="17.25" customHeight="1" x14ac:dyDescent="0.2">
      <c r="A34" s="880"/>
      <c r="B34" s="881"/>
      <c r="C34" s="886" t="s">
        <v>368</v>
      </c>
      <c r="D34" s="889"/>
      <c r="E34" s="889"/>
      <c r="F34" s="1208">
        <v>732</v>
      </c>
      <c r="G34" s="1209">
        <v>11.573122529644268</v>
      </c>
      <c r="H34" s="1202">
        <v>2585</v>
      </c>
      <c r="I34" s="1203">
        <v>12.744663018291181</v>
      </c>
      <c r="J34" s="1203">
        <v>30.394197292069666</v>
      </c>
      <c r="K34" s="882"/>
      <c r="L34" s="880"/>
    </row>
    <row r="35" spans="1:31" s="883" customFormat="1" ht="17.25" customHeight="1" x14ac:dyDescent="0.2">
      <c r="A35" s="880"/>
      <c r="B35" s="881"/>
      <c r="C35" s="869" t="s">
        <v>479</v>
      </c>
      <c r="D35" s="890"/>
      <c r="E35" s="890"/>
      <c r="F35" s="1208">
        <v>6162</v>
      </c>
      <c r="G35" s="1209">
        <v>28.759451134136093</v>
      </c>
      <c r="H35" s="1202">
        <v>52023</v>
      </c>
      <c r="I35" s="1203">
        <v>43.169748066518402</v>
      </c>
      <c r="J35" s="1203">
        <v>42.169213617054254</v>
      </c>
      <c r="K35" s="882"/>
      <c r="L35" s="880"/>
    </row>
    <row r="36" spans="1:31" s="883" customFormat="1" ht="17.25" customHeight="1" x14ac:dyDescent="0.2">
      <c r="A36" s="880"/>
      <c r="B36" s="881"/>
      <c r="C36" s="869" t="s">
        <v>480</v>
      </c>
      <c r="D36" s="874"/>
      <c r="E36" s="874"/>
      <c r="F36" s="1208">
        <v>1474</v>
      </c>
      <c r="G36" s="1209">
        <v>19.817155149233663</v>
      </c>
      <c r="H36" s="1202">
        <v>85665</v>
      </c>
      <c r="I36" s="1203">
        <v>35.214683575524639</v>
      </c>
      <c r="J36" s="1203">
        <v>25.784462732737907</v>
      </c>
      <c r="K36" s="882"/>
      <c r="L36" s="880"/>
    </row>
    <row r="37" spans="1:31" s="883" customFormat="1" ht="17.25" customHeight="1" x14ac:dyDescent="0.2">
      <c r="A37" s="880"/>
      <c r="B37" s="881"/>
      <c r="C37" s="869" t="s">
        <v>481</v>
      </c>
      <c r="D37" s="415"/>
      <c r="E37" s="874"/>
      <c r="F37" s="1208">
        <v>168</v>
      </c>
      <c r="G37" s="1209">
        <v>28.046744574290482</v>
      </c>
      <c r="H37" s="1202">
        <v>3469</v>
      </c>
      <c r="I37" s="1203">
        <v>31.819849568886443</v>
      </c>
      <c r="J37" s="1203">
        <v>58.146439896223654</v>
      </c>
      <c r="K37" s="882"/>
      <c r="L37" s="880"/>
      <c r="M37" s="1212"/>
      <c r="N37" s="1212"/>
      <c r="O37" s="1212"/>
      <c r="P37" s="1212"/>
      <c r="Q37" s="1212"/>
      <c r="R37" s="1212"/>
      <c r="S37" s="1212"/>
      <c r="T37" s="1212"/>
      <c r="U37" s="1212"/>
      <c r="V37" s="1212"/>
      <c r="W37" s="1212"/>
      <c r="X37" s="1212"/>
      <c r="Y37" s="1212"/>
      <c r="Z37" s="1212"/>
      <c r="AA37" s="1212"/>
      <c r="AB37" s="1212"/>
      <c r="AC37" s="1212"/>
      <c r="AD37" s="1212"/>
      <c r="AE37" s="1212"/>
    </row>
    <row r="38" spans="1:31" s="883" customFormat="1" ht="17.25" customHeight="1" x14ac:dyDescent="0.2">
      <c r="A38" s="880"/>
      <c r="B38" s="881"/>
      <c r="C38" s="886" t="s">
        <v>369</v>
      </c>
      <c r="D38" s="872"/>
      <c r="E38" s="872"/>
      <c r="F38" s="1208">
        <v>972</v>
      </c>
      <c r="G38" s="1209">
        <v>25.565491846396633</v>
      </c>
      <c r="H38" s="1202">
        <v>15727</v>
      </c>
      <c r="I38" s="1203">
        <v>30.138167602475903</v>
      </c>
      <c r="J38" s="1203">
        <v>30.443186876073167</v>
      </c>
      <c r="K38" s="882"/>
      <c r="L38" s="880"/>
      <c r="M38" s="1212"/>
      <c r="N38" s="1212"/>
      <c r="O38" s="1212"/>
      <c r="P38" s="1212"/>
      <c r="Q38" s="1212"/>
      <c r="R38" s="1212"/>
      <c r="S38" s="1212"/>
      <c r="T38" s="1212"/>
      <c r="U38" s="1212"/>
      <c r="V38" s="1212"/>
      <c r="W38" s="1212"/>
      <c r="X38" s="1212"/>
      <c r="Y38" s="1212"/>
      <c r="Z38" s="1212"/>
      <c r="AA38" s="1212"/>
      <c r="AB38" s="1212"/>
      <c r="AC38" s="1212"/>
      <c r="AD38" s="1212"/>
      <c r="AE38" s="1212"/>
    </row>
    <row r="39" spans="1:31" s="883" customFormat="1" ht="17.25" customHeight="1" x14ac:dyDescent="0.2">
      <c r="A39" s="880"/>
      <c r="B39" s="881"/>
      <c r="C39" s="886" t="s">
        <v>370</v>
      </c>
      <c r="D39" s="872"/>
      <c r="E39" s="872"/>
      <c r="F39" s="1208">
        <v>3706</v>
      </c>
      <c r="G39" s="1209">
        <v>25.062554946912829</v>
      </c>
      <c r="H39" s="1202">
        <v>82333</v>
      </c>
      <c r="I39" s="1203">
        <v>35.919081398494015</v>
      </c>
      <c r="J39" s="1203">
        <v>39.394179733521327</v>
      </c>
      <c r="K39" s="882"/>
      <c r="L39" s="880"/>
      <c r="M39" s="1212"/>
      <c r="N39" s="1212"/>
      <c r="O39" s="1212"/>
      <c r="P39" s="1212"/>
      <c r="Q39" s="1212"/>
      <c r="R39" s="1212"/>
      <c r="S39" s="1212"/>
      <c r="T39" s="1212"/>
      <c r="U39" s="1212"/>
      <c r="V39" s="1212"/>
      <c r="W39" s="1212"/>
      <c r="X39" s="1212"/>
      <c r="Y39" s="1212"/>
      <c r="Z39" s="1212"/>
      <c r="AA39" s="1212"/>
      <c r="AB39" s="1212"/>
      <c r="AC39" s="1212"/>
      <c r="AD39" s="1212"/>
      <c r="AE39" s="1212"/>
    </row>
    <row r="40" spans="1:31" s="883" customFormat="1" ht="17.25" customHeight="1" x14ac:dyDescent="0.2">
      <c r="A40" s="880"/>
      <c r="B40" s="881"/>
      <c r="C40" s="886" t="s">
        <v>482</v>
      </c>
      <c r="D40" s="870"/>
      <c r="E40" s="870"/>
      <c r="F40" s="1208">
        <v>419</v>
      </c>
      <c r="G40" s="1209">
        <v>13.573048266925818</v>
      </c>
      <c r="H40" s="1202">
        <v>4554</v>
      </c>
      <c r="I40" s="1203">
        <v>22.562425683709868</v>
      </c>
      <c r="J40" s="1203">
        <v>35.903820816864247</v>
      </c>
      <c r="K40" s="882"/>
      <c r="L40" s="880"/>
      <c r="M40" s="1212"/>
      <c r="N40" s="1212"/>
      <c r="O40" s="1212"/>
      <c r="P40" s="1212"/>
      <c r="Q40" s="1212"/>
      <c r="R40" s="1212"/>
      <c r="S40" s="1212"/>
      <c r="T40" s="1212"/>
      <c r="U40" s="1212"/>
      <c r="V40" s="1212"/>
      <c r="W40" s="1212"/>
      <c r="X40" s="1212"/>
      <c r="Y40" s="1212"/>
      <c r="Z40" s="1212"/>
      <c r="AA40" s="1212"/>
      <c r="AB40" s="1212"/>
      <c r="AC40" s="1212"/>
      <c r="AD40" s="1212"/>
      <c r="AE40" s="1212"/>
    </row>
    <row r="41" spans="1:31" s="883" customFormat="1" ht="17.25" customHeight="1" x14ac:dyDescent="0.2">
      <c r="A41" s="880"/>
      <c r="B41" s="881"/>
      <c r="C41" s="886" t="s">
        <v>371</v>
      </c>
      <c r="D41" s="870"/>
      <c r="E41" s="870"/>
      <c r="F41" s="1208">
        <v>2068</v>
      </c>
      <c r="G41" s="1209">
        <v>15.415579575102498</v>
      </c>
      <c r="H41" s="1202">
        <v>17610</v>
      </c>
      <c r="I41" s="1203">
        <v>24.779433492338214</v>
      </c>
      <c r="J41" s="1203">
        <v>32.572288472458702</v>
      </c>
      <c r="K41" s="882"/>
      <c r="L41" s="880"/>
      <c r="M41" s="1212"/>
      <c r="N41" s="1212"/>
      <c r="O41" s="1212"/>
      <c r="P41" s="1212"/>
      <c r="Q41" s="1212"/>
      <c r="R41" s="1212"/>
      <c r="S41" s="1212"/>
      <c r="T41" s="1212"/>
      <c r="U41" s="1212"/>
      <c r="V41" s="1212"/>
      <c r="W41" s="1212"/>
      <c r="X41" s="1212"/>
      <c r="Y41" s="1212"/>
      <c r="Z41" s="1212"/>
      <c r="AA41" s="1212"/>
      <c r="AB41" s="1212"/>
      <c r="AC41" s="1212"/>
      <c r="AD41" s="1212"/>
      <c r="AE41" s="1212"/>
    </row>
    <row r="42" spans="1:31" s="596" customFormat="1" ht="17.25" customHeight="1" x14ac:dyDescent="0.2">
      <c r="A42" s="880"/>
      <c r="B42" s="881"/>
      <c r="C42" s="886" t="s">
        <v>408</v>
      </c>
      <c r="D42" s="870"/>
      <c r="E42" s="870"/>
      <c r="F42" s="1213">
        <v>8</v>
      </c>
      <c r="G42" s="1209">
        <v>53.333333333333336</v>
      </c>
      <c r="H42" s="1202">
        <v>3</v>
      </c>
      <c r="I42" s="1203">
        <v>3.225806451612903</v>
      </c>
      <c r="J42" s="1203">
        <v>166.66666666666666</v>
      </c>
      <c r="K42" s="882"/>
      <c r="L42" s="880"/>
      <c r="M42" s="1214"/>
      <c r="N42" s="1214"/>
      <c r="O42" s="1214"/>
      <c r="P42" s="1214"/>
      <c r="Q42" s="1214"/>
      <c r="R42" s="1214"/>
      <c r="S42" s="1214"/>
      <c r="T42" s="1214"/>
      <c r="U42" s="1214"/>
      <c r="V42" s="1214"/>
      <c r="W42" s="1214"/>
      <c r="X42" s="1214"/>
      <c r="Y42" s="1214"/>
      <c r="Z42" s="1214"/>
      <c r="AA42" s="1214"/>
      <c r="AB42" s="1214"/>
      <c r="AC42" s="1214"/>
      <c r="AD42" s="1214"/>
      <c r="AE42" s="1214"/>
    </row>
    <row r="43" spans="1:31" s="445" customFormat="1" ht="13.5" customHeight="1" x14ac:dyDescent="0.2">
      <c r="A43" s="594"/>
      <c r="B43" s="595"/>
      <c r="C43" s="605" t="s">
        <v>506</v>
      </c>
      <c r="D43" s="606"/>
      <c r="E43" s="606"/>
      <c r="F43" s="1215"/>
      <c r="G43" s="1215"/>
      <c r="H43" s="1215"/>
      <c r="I43" s="1215"/>
      <c r="J43" s="1216"/>
      <c r="K43" s="1217"/>
      <c r="L43" s="594"/>
      <c r="M43" s="600"/>
      <c r="N43" s="600"/>
      <c r="O43" s="600"/>
      <c r="P43" s="600"/>
      <c r="Q43" s="600"/>
      <c r="R43" s="600"/>
      <c r="S43" s="600"/>
      <c r="T43" s="600"/>
      <c r="U43" s="600"/>
      <c r="V43" s="600"/>
      <c r="W43" s="600"/>
      <c r="X43" s="600"/>
      <c r="Y43" s="600"/>
      <c r="Z43" s="600"/>
      <c r="AA43" s="600"/>
      <c r="AB43" s="600"/>
      <c r="AC43" s="600"/>
      <c r="AD43" s="600"/>
      <c r="AE43" s="600"/>
    </row>
    <row r="44" spans="1:31" ht="39" customHeight="1" x14ac:dyDescent="0.2">
      <c r="A44" s="410"/>
      <c r="B44" s="479"/>
      <c r="C44" s="1519" t="s">
        <v>483</v>
      </c>
      <c r="D44" s="1519"/>
      <c r="E44" s="1519"/>
      <c r="F44" s="1519"/>
      <c r="G44" s="1519"/>
      <c r="H44" s="1519"/>
      <c r="I44" s="1519"/>
      <c r="J44" s="1519"/>
      <c r="K44" s="1519"/>
      <c r="L44" s="156"/>
      <c r="M44" s="157"/>
      <c r="N44" s="157"/>
      <c r="O44" s="157"/>
      <c r="P44" s="157"/>
      <c r="Q44" s="157"/>
      <c r="R44" s="157"/>
      <c r="S44" s="1218"/>
      <c r="T44" s="440"/>
      <c r="U44" s="440"/>
      <c r="V44" s="440"/>
      <c r="W44" s="1219"/>
      <c r="X44" s="440"/>
      <c r="Y44" s="440"/>
      <c r="Z44" s="440"/>
      <c r="AA44" s="440"/>
      <c r="AB44" s="440"/>
      <c r="AC44" s="440"/>
      <c r="AD44" s="440"/>
      <c r="AE44" s="440"/>
    </row>
    <row r="45" spans="1:31" s="445" customFormat="1" ht="13.5" customHeight="1" x14ac:dyDescent="0.2">
      <c r="A45" s="441"/>
      <c r="B45" s="599">
        <v>12</v>
      </c>
      <c r="C45" s="1528">
        <v>42583</v>
      </c>
      <c r="D45" s="1528"/>
      <c r="E45" s="1186"/>
      <c r="F45" s="156"/>
      <c r="G45" s="156"/>
      <c r="H45" s="156"/>
      <c r="I45" s="156"/>
      <c r="J45" s="156"/>
      <c r="K45" s="598"/>
      <c r="L45" s="441"/>
      <c r="M45" s="600"/>
      <c r="N45" s="600"/>
      <c r="O45" s="600"/>
      <c r="P45" s="600"/>
      <c r="Q45" s="600"/>
      <c r="R45" s="600"/>
      <c r="S45" s="600"/>
      <c r="T45" s="600"/>
      <c r="U45" s="600"/>
      <c r="V45" s="600"/>
      <c r="W45" s="600"/>
      <c r="X45" s="600"/>
      <c r="Y45" s="600"/>
      <c r="Z45" s="600"/>
      <c r="AA45" s="600"/>
      <c r="AB45" s="600"/>
      <c r="AC45" s="600"/>
      <c r="AD45" s="600"/>
      <c r="AE45" s="600"/>
    </row>
    <row r="46" spans="1:31" x14ac:dyDescent="0.2">
      <c r="A46" s="600"/>
      <c r="B46" s="601"/>
      <c r="C46" s="602"/>
      <c r="D46" s="157"/>
      <c r="E46" s="157"/>
      <c r="F46" s="157"/>
      <c r="G46" s="157"/>
      <c r="H46" s="157"/>
      <c r="I46" s="157"/>
      <c r="J46" s="157"/>
      <c r="K46" s="603"/>
      <c r="L46" s="600"/>
      <c r="M46" s="1220"/>
      <c r="N46" s="440"/>
      <c r="O46" s="440"/>
      <c r="P46" s="440"/>
      <c r="Q46" s="440"/>
      <c r="R46" s="440"/>
      <c r="S46" s="440"/>
      <c r="T46" s="440"/>
      <c r="U46" s="440"/>
      <c r="V46" s="440"/>
      <c r="W46" s="440"/>
      <c r="X46" s="440"/>
      <c r="Y46" s="440"/>
      <c r="Z46" s="440"/>
      <c r="AA46" s="440"/>
      <c r="AB46" s="440"/>
      <c r="AC46" s="440"/>
      <c r="AD46" s="440"/>
      <c r="AE46" s="440"/>
    </row>
    <row r="47" spans="1:31" x14ac:dyDescent="0.2">
      <c r="A47" s="440"/>
      <c r="B47" s="440"/>
      <c r="C47" s="440"/>
      <c r="D47" s="440"/>
      <c r="E47" s="440"/>
      <c r="F47" s="1221"/>
      <c r="G47" s="1221"/>
      <c r="H47" s="1221"/>
      <c r="I47" s="1221"/>
      <c r="J47" s="1222"/>
      <c r="K47" s="1220"/>
      <c r="L47" s="1223"/>
      <c r="M47" s="1220"/>
      <c r="N47" s="440"/>
      <c r="O47" s="440"/>
      <c r="P47" s="440"/>
      <c r="Q47" s="440"/>
      <c r="R47" s="440"/>
      <c r="S47" s="440"/>
      <c r="T47" s="440"/>
      <c r="U47" s="440"/>
      <c r="V47" s="440"/>
      <c r="W47" s="440"/>
      <c r="X47" s="440"/>
      <c r="Y47" s="440"/>
      <c r="Z47" s="440"/>
      <c r="AA47" s="440"/>
      <c r="AB47" s="440"/>
      <c r="AC47" s="440"/>
      <c r="AD47" s="440"/>
      <c r="AE47" s="440"/>
    </row>
    <row r="48" spans="1:31" x14ac:dyDescent="0.2">
      <c r="J48" s="1220"/>
      <c r="K48" s="1220"/>
      <c r="L48" s="1220"/>
      <c r="M48" s="1220"/>
      <c r="N48" s="1224"/>
      <c r="O48" s="440"/>
      <c r="P48" s="440"/>
      <c r="Q48" s="440"/>
      <c r="R48" s="440"/>
      <c r="S48" s="440"/>
      <c r="T48" s="440"/>
      <c r="U48" s="440"/>
      <c r="V48" s="440"/>
      <c r="W48" s="440"/>
      <c r="X48" s="440"/>
      <c r="Y48" s="440"/>
      <c r="Z48" s="440"/>
      <c r="AA48" s="440"/>
      <c r="AB48" s="440"/>
      <c r="AC48" s="440"/>
      <c r="AD48" s="440"/>
      <c r="AE48" s="440"/>
    </row>
    <row r="49" spans="7:31" x14ac:dyDescent="0.2">
      <c r="J49" s="1220"/>
      <c r="K49" s="1220"/>
      <c r="L49" s="1220"/>
      <c r="M49" s="1220"/>
      <c r="N49" s="440"/>
      <c r="O49" s="440"/>
      <c r="P49" s="440"/>
      <c r="Q49" s="440"/>
      <c r="R49" s="440"/>
      <c r="S49" s="440"/>
      <c r="T49" s="440"/>
      <c r="U49" s="440"/>
      <c r="V49" s="440"/>
      <c r="W49" s="440"/>
      <c r="X49" s="440"/>
      <c r="Y49" s="440"/>
      <c r="Z49" s="440"/>
      <c r="AA49" s="440"/>
      <c r="AB49" s="440"/>
      <c r="AC49" s="440"/>
      <c r="AD49" s="440"/>
      <c r="AE49" s="440"/>
    </row>
    <row r="50" spans="7:31" x14ac:dyDescent="0.2">
      <c r="J50" s="1220"/>
      <c r="K50" s="1220"/>
      <c r="L50" s="1220"/>
      <c r="M50" s="1220"/>
      <c r="N50" s="440"/>
      <c r="O50" s="440"/>
      <c r="P50" s="440"/>
      <c r="Q50" s="440"/>
      <c r="R50" s="440"/>
      <c r="S50" s="440"/>
      <c r="T50" s="440"/>
      <c r="U50" s="440"/>
      <c r="V50" s="440"/>
      <c r="W50" s="440"/>
      <c r="X50" s="440"/>
      <c r="Y50" s="440"/>
      <c r="Z50" s="440"/>
      <c r="AA50" s="440"/>
      <c r="AB50" s="440"/>
      <c r="AC50" s="440"/>
      <c r="AD50" s="440"/>
      <c r="AE50" s="440"/>
    </row>
    <row r="51" spans="7:31" x14ac:dyDescent="0.2">
      <c r="J51" s="1220"/>
      <c r="K51" s="1220"/>
      <c r="L51" s="1220"/>
      <c r="M51" s="1220"/>
      <c r="N51" s="440"/>
      <c r="O51" s="440"/>
      <c r="P51" s="440"/>
      <c r="Q51" s="440"/>
      <c r="R51" s="440"/>
      <c r="S51" s="440"/>
      <c r="T51" s="440"/>
      <c r="U51" s="440"/>
      <c r="V51" s="440"/>
      <c r="W51" s="440"/>
      <c r="X51" s="440"/>
      <c r="Y51" s="440"/>
      <c r="Z51" s="440"/>
      <c r="AA51" s="440"/>
      <c r="AB51" s="440"/>
      <c r="AC51" s="440"/>
      <c r="AD51" s="440"/>
      <c r="AE51" s="440"/>
    </row>
    <row r="52" spans="7:31" x14ac:dyDescent="0.2">
      <c r="J52" s="1220"/>
      <c r="K52" s="1220"/>
      <c r="L52" s="1220"/>
      <c r="M52" s="1220"/>
    </row>
    <row r="53" spans="7:31" x14ac:dyDescent="0.2">
      <c r="J53" s="1220"/>
      <c r="K53" s="1220"/>
      <c r="L53" s="1220"/>
      <c r="M53" s="1220"/>
    </row>
    <row r="54" spans="7:31" x14ac:dyDescent="0.2">
      <c r="J54" s="1225"/>
      <c r="K54" s="1220"/>
      <c r="L54" s="1220"/>
      <c r="M54" s="1220"/>
    </row>
    <row r="55" spans="7:31" x14ac:dyDescent="0.2">
      <c r="J55" s="1220"/>
      <c r="K55" s="1220"/>
      <c r="L55" s="1220"/>
      <c r="M55" s="1220"/>
    </row>
    <row r="56" spans="7:31" x14ac:dyDescent="0.2">
      <c r="J56" s="1220"/>
      <c r="K56" s="1220"/>
      <c r="L56" s="1220"/>
      <c r="M56" s="1220"/>
    </row>
    <row r="57" spans="7:31" x14ac:dyDescent="0.2">
      <c r="J57" s="1220"/>
      <c r="K57" s="1220"/>
      <c r="L57" s="1220"/>
      <c r="M57" s="1220"/>
    </row>
    <row r="58" spans="7:31" x14ac:dyDescent="0.2">
      <c r="J58" s="1220"/>
      <c r="K58" s="1220"/>
      <c r="L58" s="1220"/>
    </row>
    <row r="64" spans="7:31" x14ac:dyDescent="0.2">
      <c r="G64" s="420"/>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73"/>
  <sheetViews>
    <sheetView zoomScaleNormal="100" workbookViewId="0"/>
  </sheetViews>
  <sheetFormatPr defaultRowHeight="12.75" x14ac:dyDescent="0.2"/>
  <cols>
    <col min="1" max="1" width="1" style="178" customWidth="1"/>
    <col min="2" max="2" width="2.42578125" style="178" customWidth="1"/>
    <col min="3" max="3" width="2" style="178" customWidth="1"/>
    <col min="4" max="4" width="25" style="178" customWidth="1"/>
    <col min="5" max="13" width="7.7109375" style="178" customWidth="1"/>
    <col min="14" max="14" width="2.5703125" style="178" customWidth="1"/>
    <col min="15" max="15" width="1" style="178" customWidth="1"/>
    <col min="16" max="16384" width="9.140625" style="178"/>
  </cols>
  <sheetData>
    <row r="1" spans="1:17" ht="13.5" customHeight="1" x14ac:dyDescent="0.2">
      <c r="A1" s="177"/>
      <c r="B1" s="1544" t="s">
        <v>389</v>
      </c>
      <c r="C1" s="1544"/>
      <c r="D1" s="1544"/>
      <c r="E1" s="1544"/>
      <c r="F1" s="238"/>
      <c r="G1" s="238"/>
      <c r="H1" s="238"/>
      <c r="I1" s="238"/>
      <c r="J1" s="238"/>
      <c r="K1" s="238"/>
      <c r="L1" s="238"/>
      <c r="M1" s="238"/>
      <c r="N1" s="238"/>
      <c r="O1" s="1166"/>
    </row>
    <row r="2" spans="1:17" ht="6" customHeight="1" x14ac:dyDescent="0.2">
      <c r="A2" s="177"/>
      <c r="B2" s="175"/>
      <c r="C2" s="175"/>
      <c r="D2" s="175"/>
      <c r="E2" s="175"/>
      <c r="F2" s="175"/>
      <c r="G2" s="175"/>
      <c r="H2" s="175"/>
      <c r="I2" s="175"/>
      <c r="J2" s="175"/>
      <c r="K2" s="175"/>
      <c r="L2" s="175"/>
      <c r="M2" s="175"/>
      <c r="N2" s="239"/>
      <c r="O2" s="1166"/>
    </row>
    <row r="3" spans="1:17" ht="11.25" customHeight="1" thickBot="1" x14ac:dyDescent="0.25">
      <c r="A3" s="177"/>
      <c r="B3" s="179"/>
      <c r="C3" s="179"/>
      <c r="D3" s="179"/>
      <c r="E3" s="179"/>
      <c r="F3" s="179"/>
      <c r="G3" s="179"/>
      <c r="H3" s="179"/>
      <c r="I3" s="179"/>
      <c r="J3" s="179"/>
      <c r="K3" s="179"/>
      <c r="L3" s="179"/>
      <c r="M3" s="1273" t="s">
        <v>70</v>
      </c>
      <c r="N3" s="240"/>
      <c r="O3" s="1166"/>
    </row>
    <row r="4" spans="1:17" s="1170" customFormat="1" ht="13.5" customHeight="1" thickBot="1" x14ac:dyDescent="0.25">
      <c r="A4" s="1167"/>
      <c r="B4" s="1168"/>
      <c r="C4" s="1271" t="s">
        <v>455</v>
      </c>
      <c r="D4" s="1272"/>
      <c r="E4" s="1272"/>
      <c r="F4" s="1272"/>
      <c r="G4" s="1272"/>
      <c r="H4" s="1272"/>
      <c r="I4" s="1272"/>
      <c r="J4" s="1272"/>
      <c r="K4" s="1272"/>
      <c r="L4" s="1272"/>
      <c r="M4" s="399"/>
      <c r="N4" s="240"/>
      <c r="O4" s="1169"/>
    </row>
    <row r="5" spans="1:17" s="1174" customFormat="1" ht="5.25" customHeight="1" x14ac:dyDescent="0.2">
      <c r="A5" s="1171"/>
      <c r="B5" s="209"/>
      <c r="C5" s="1172"/>
      <c r="D5" s="1172"/>
      <c r="E5" s="1172"/>
      <c r="F5" s="1172"/>
      <c r="G5" s="1172"/>
      <c r="H5" s="1172"/>
      <c r="I5" s="1172"/>
      <c r="J5" s="1172"/>
      <c r="K5" s="1172"/>
      <c r="L5" s="1172"/>
      <c r="M5" s="1172"/>
      <c r="N5" s="240"/>
      <c r="O5" s="1173"/>
    </row>
    <row r="6" spans="1:17" s="1174" customFormat="1" ht="13.5" customHeight="1" x14ac:dyDescent="0.2">
      <c r="A6" s="1171"/>
      <c r="B6" s="209"/>
      <c r="C6" s="1175"/>
      <c r="D6" s="1175"/>
      <c r="E6" s="1232">
        <v>2006</v>
      </c>
      <c r="F6" s="1232">
        <v>2007</v>
      </c>
      <c r="G6" s="1232">
        <v>2008</v>
      </c>
      <c r="H6" s="1232">
        <v>2009</v>
      </c>
      <c r="I6" s="1232">
        <v>2010</v>
      </c>
      <c r="J6" s="1232">
        <v>2011</v>
      </c>
      <c r="K6" s="1232">
        <v>2012</v>
      </c>
      <c r="L6" s="1232">
        <v>2013</v>
      </c>
      <c r="M6" s="1232">
        <v>2014</v>
      </c>
      <c r="N6" s="240"/>
      <c r="O6" s="1173"/>
      <c r="Q6" s="1349"/>
    </row>
    <row r="7" spans="1:17" s="1174" customFormat="1" ht="3" customHeight="1" x14ac:dyDescent="0.2">
      <c r="A7" s="1171"/>
      <c r="B7" s="209"/>
      <c r="C7" s="1175"/>
      <c r="D7" s="1175"/>
      <c r="E7" s="1234"/>
      <c r="F7" s="1234"/>
      <c r="G7" s="1234"/>
      <c r="H7" s="1266"/>
      <c r="I7" s="1235"/>
      <c r="J7" s="1236"/>
      <c r="K7" s="1237"/>
      <c r="L7" s="1237"/>
      <c r="M7" s="1237"/>
      <c r="N7" s="240"/>
      <c r="O7" s="1173"/>
      <c r="Q7" s="1349"/>
    </row>
    <row r="8" spans="1:17" s="1243" customFormat="1" ht="13.5" customHeight="1" x14ac:dyDescent="0.2">
      <c r="A8" s="1238"/>
      <c r="B8" s="1239"/>
      <c r="C8" s="1274" t="s">
        <v>393</v>
      </c>
      <c r="D8" s="1275"/>
      <c r="E8" s="1276">
        <v>330967</v>
      </c>
      <c r="F8" s="1276">
        <v>341720</v>
      </c>
      <c r="G8" s="1276">
        <v>343663</v>
      </c>
      <c r="H8" s="1276">
        <v>336378</v>
      </c>
      <c r="I8" s="1276">
        <v>283311</v>
      </c>
      <c r="J8" s="1276">
        <v>281015</v>
      </c>
      <c r="K8" s="1276">
        <v>268026</v>
      </c>
      <c r="L8" s="1276">
        <v>265860</v>
      </c>
      <c r="M8" s="1267">
        <v>270181</v>
      </c>
      <c r="N8" s="1277"/>
      <c r="O8" s="1242"/>
      <c r="Q8" s="1349"/>
    </row>
    <row r="9" spans="1:17" s="1243" customFormat="1" ht="13.5" customHeight="1" x14ac:dyDescent="0.2">
      <c r="A9" s="1238"/>
      <c r="B9" s="1239"/>
      <c r="C9" s="1274" t="s">
        <v>394</v>
      </c>
      <c r="D9" s="1275"/>
      <c r="E9" s="1276">
        <v>384854</v>
      </c>
      <c r="F9" s="1276">
        <v>397332</v>
      </c>
      <c r="G9" s="1276">
        <v>400210</v>
      </c>
      <c r="H9" s="1276">
        <v>390129</v>
      </c>
      <c r="I9" s="1276">
        <v>337570</v>
      </c>
      <c r="J9" s="1276">
        <v>334499</v>
      </c>
      <c r="K9" s="1276">
        <v>319177</v>
      </c>
      <c r="L9" s="1276">
        <v>315112</v>
      </c>
      <c r="M9" s="1267">
        <v>318886</v>
      </c>
      <c r="N9" s="1176"/>
      <c r="O9" s="1242"/>
      <c r="Q9" s="1349"/>
    </row>
    <row r="10" spans="1:17" s="1243" customFormat="1" ht="13.5" customHeight="1" x14ac:dyDescent="0.2">
      <c r="A10" s="1238"/>
      <c r="B10" s="1239"/>
      <c r="C10" s="1240" t="s">
        <v>502</v>
      </c>
      <c r="D10" s="1241"/>
      <c r="E10" s="1267">
        <v>2990993</v>
      </c>
      <c r="F10" s="1267">
        <v>3094177</v>
      </c>
      <c r="G10" s="1267">
        <v>3138017</v>
      </c>
      <c r="H10" s="1267">
        <v>2998781</v>
      </c>
      <c r="I10" s="1267">
        <v>2779077</v>
      </c>
      <c r="J10" s="1267">
        <v>2735237</v>
      </c>
      <c r="K10" s="1267">
        <v>2559732</v>
      </c>
      <c r="L10" s="1267">
        <v>2555676</v>
      </c>
      <c r="M10" s="1267">
        <v>2636881</v>
      </c>
      <c r="N10" s="1176"/>
      <c r="O10" s="1242"/>
      <c r="Q10" s="1349"/>
    </row>
    <row r="11" spans="1:17" s="1243" customFormat="1" ht="13.5" customHeight="1" x14ac:dyDescent="0.2">
      <c r="A11" s="1238"/>
      <c r="B11" s="1239"/>
      <c r="C11" s="1240" t="s">
        <v>503</v>
      </c>
      <c r="D11" s="1241"/>
      <c r="E11" s="1267">
        <v>2765576</v>
      </c>
      <c r="F11" s="1267">
        <v>2848902</v>
      </c>
      <c r="G11" s="1267">
        <v>2894365</v>
      </c>
      <c r="H11" s="1267">
        <v>2759400</v>
      </c>
      <c r="I11" s="1267">
        <v>2599509</v>
      </c>
      <c r="J11" s="1267">
        <v>2553741</v>
      </c>
      <c r="K11" s="1267">
        <v>2387386</v>
      </c>
      <c r="L11" s="1267">
        <v>2384121</v>
      </c>
      <c r="M11" s="1267">
        <v>2458163</v>
      </c>
      <c r="N11" s="1176"/>
      <c r="O11" s="1242"/>
      <c r="Q11" s="1349"/>
    </row>
    <row r="12" spans="1:17" s="1249" customFormat="1" ht="13.5" customHeight="1" x14ac:dyDescent="0.2">
      <c r="A12" s="1244"/>
      <c r="B12" s="1245"/>
      <c r="C12" s="1246" t="s">
        <v>504</v>
      </c>
      <c r="D12" s="1247"/>
      <c r="E12" s="1268"/>
      <c r="F12" s="1268"/>
      <c r="G12" s="1268"/>
      <c r="H12" s="1268"/>
      <c r="I12" s="1268"/>
      <c r="J12" s="1268"/>
      <c r="K12" s="1268"/>
      <c r="L12" s="1268"/>
      <c r="M12" s="1268"/>
      <c r="N12" s="1350"/>
      <c r="O12" s="1248"/>
      <c r="Q12" s="1349"/>
    </row>
    <row r="13" spans="1:17" s="1249" customFormat="1" ht="13.5" customHeight="1" x14ac:dyDescent="0.2">
      <c r="A13" s="1244"/>
      <c r="B13" s="1245"/>
      <c r="D13" s="1246" t="s">
        <v>456</v>
      </c>
      <c r="E13" s="1268">
        <v>789.21641020299899</v>
      </c>
      <c r="F13" s="1268">
        <v>808.47849558853909</v>
      </c>
      <c r="G13" s="1268">
        <v>846.1337237422581</v>
      </c>
      <c r="H13" s="1268">
        <v>870.33975224698497</v>
      </c>
      <c r="I13" s="1268">
        <v>900.04</v>
      </c>
      <c r="J13" s="1268">
        <v>906.11</v>
      </c>
      <c r="K13" s="1268">
        <v>915.01</v>
      </c>
      <c r="L13" s="1268">
        <v>912.18</v>
      </c>
      <c r="M13" s="1268">
        <v>909.49</v>
      </c>
      <c r="N13" s="1176"/>
      <c r="O13" s="1248"/>
      <c r="Q13" s="1349"/>
    </row>
    <row r="14" spans="1:17" s="1249" customFormat="1" ht="13.5" customHeight="1" x14ac:dyDescent="0.2">
      <c r="A14" s="1244"/>
      <c r="B14" s="1245"/>
      <c r="C14" s="1351"/>
      <c r="D14" s="1246" t="s">
        <v>457</v>
      </c>
      <c r="E14" s="1268">
        <v>565</v>
      </c>
      <c r="F14" s="1268">
        <v>583.36</v>
      </c>
      <c r="G14" s="1268">
        <v>600</v>
      </c>
      <c r="H14" s="1268">
        <v>615.5</v>
      </c>
      <c r="I14" s="1268">
        <v>634</v>
      </c>
      <c r="J14" s="1268">
        <v>641.92999999999995</v>
      </c>
      <c r="K14" s="1268">
        <v>641.92999999999995</v>
      </c>
      <c r="L14" s="1268">
        <v>641.92999999999995</v>
      </c>
      <c r="M14" s="1268">
        <v>641.92999999999995</v>
      </c>
      <c r="N14" s="1176"/>
      <c r="O14" s="1248"/>
      <c r="Q14" s="1349"/>
    </row>
    <row r="15" spans="1:17" s="1249" customFormat="1" ht="13.5" customHeight="1" x14ac:dyDescent="0.2">
      <c r="A15" s="1244"/>
      <c r="B15" s="1245"/>
      <c r="C15" s="1246" t="s">
        <v>505</v>
      </c>
      <c r="D15" s="1247"/>
      <c r="E15" s="1268"/>
      <c r="F15" s="1268"/>
      <c r="G15" s="1268"/>
      <c r="H15" s="1268"/>
      <c r="I15" s="1268"/>
      <c r="J15" s="1268"/>
      <c r="K15" s="1268"/>
      <c r="L15" s="1268"/>
      <c r="M15" s="1268"/>
      <c r="N15" s="1350"/>
      <c r="O15" s="1248"/>
      <c r="Q15" s="1349"/>
    </row>
    <row r="16" spans="1:17" s="1249" customFormat="1" ht="13.5" customHeight="1" x14ac:dyDescent="0.2">
      <c r="A16" s="1244"/>
      <c r="B16" s="1245"/>
      <c r="D16" s="1246" t="s">
        <v>458</v>
      </c>
      <c r="E16" s="1268">
        <v>935.96967052376601</v>
      </c>
      <c r="F16" s="1268">
        <v>965.24629620701603</v>
      </c>
      <c r="G16" s="1268">
        <v>1010.3760072203901</v>
      </c>
      <c r="H16" s="1268">
        <v>1036.4416794790202</v>
      </c>
      <c r="I16" s="1268">
        <v>1076.26</v>
      </c>
      <c r="J16" s="1268">
        <v>1084.55</v>
      </c>
      <c r="K16" s="1268">
        <v>1095.5899999999999</v>
      </c>
      <c r="L16" s="1268">
        <v>1093.82</v>
      </c>
      <c r="M16" s="1268">
        <v>1093.21</v>
      </c>
      <c r="N16" s="1350"/>
      <c r="O16" s="1248"/>
    </row>
    <row r="17" spans="1:15" s="1249" customFormat="1" ht="13.5" customHeight="1" x14ac:dyDescent="0.2">
      <c r="A17" s="1244"/>
      <c r="B17" s="1245"/>
      <c r="C17" s="1246"/>
      <c r="D17" s="1247" t="s">
        <v>459</v>
      </c>
      <c r="E17" s="1268">
        <v>667</v>
      </c>
      <c r="F17" s="1268">
        <v>693</v>
      </c>
      <c r="G17" s="1268">
        <v>721.82</v>
      </c>
      <c r="H17" s="1268">
        <v>740</v>
      </c>
      <c r="I17" s="1268">
        <v>768.375</v>
      </c>
      <c r="J17" s="1268">
        <v>776</v>
      </c>
      <c r="K17" s="1268">
        <v>783.62</v>
      </c>
      <c r="L17" s="1268">
        <v>785.45</v>
      </c>
      <c r="M17" s="1268">
        <v>786.99</v>
      </c>
      <c r="N17" s="1350"/>
      <c r="O17" s="1248"/>
    </row>
    <row r="18" spans="1:15" s="1249" customFormat="1" ht="13.5" customHeight="1" x14ac:dyDescent="0.2">
      <c r="A18" s="1244"/>
      <c r="B18" s="1245"/>
      <c r="C18" s="1246" t="s">
        <v>572</v>
      </c>
      <c r="D18" s="1247"/>
      <c r="E18" s="1267">
        <v>2093110</v>
      </c>
      <c r="F18" s="1267">
        <v>2153028</v>
      </c>
      <c r="G18" s="1267">
        <v>2171074</v>
      </c>
      <c r="H18" s="1267">
        <v>2082235</v>
      </c>
      <c r="I18" s="1267">
        <v>2073784</v>
      </c>
      <c r="J18" s="1267">
        <v>2038354</v>
      </c>
      <c r="K18" s="1267">
        <v>1910957</v>
      </c>
      <c r="L18" s="1267">
        <v>1890511</v>
      </c>
      <c r="M18" s="1267">
        <v>1928307</v>
      </c>
      <c r="N18" s="1350"/>
      <c r="O18" s="1248"/>
    </row>
    <row r="19" spans="1:15" s="1358" customFormat="1" ht="15" customHeight="1" thickBot="1" x14ac:dyDescent="0.25">
      <c r="A19" s="1352"/>
      <c r="B19" s="1353"/>
      <c r="C19" s="1354" t="s">
        <v>573</v>
      </c>
      <c r="D19" s="1355"/>
      <c r="E19" s="1356"/>
      <c r="F19" s="1356"/>
      <c r="G19" s="1356"/>
      <c r="H19" s="1356"/>
      <c r="I19" s="1356"/>
      <c r="J19" s="1356"/>
      <c r="K19" s="1356"/>
      <c r="L19" s="1356"/>
      <c r="M19" s="1356"/>
      <c r="N19" s="1357"/>
      <c r="O19" s="1356"/>
    </row>
    <row r="20" spans="1:15" s="207" customFormat="1" ht="13.5" customHeight="1" thickBot="1" x14ac:dyDescent="0.25">
      <c r="A20" s="206"/>
      <c r="B20" s="180"/>
      <c r="C20" s="1271" t="s">
        <v>574</v>
      </c>
      <c r="D20" s="1272"/>
      <c r="E20" s="1272"/>
      <c r="F20" s="1272"/>
      <c r="G20" s="1272"/>
      <c r="H20" s="1272"/>
      <c r="I20" s="1272"/>
      <c r="J20" s="1272"/>
      <c r="K20" s="1272"/>
      <c r="L20" s="1272"/>
      <c r="M20" s="399"/>
      <c r="N20" s="1176"/>
      <c r="O20" s="1177"/>
    </row>
    <row r="21" spans="1:15" s="207" customFormat="1" ht="5.25" customHeight="1" x14ac:dyDescent="0.2">
      <c r="A21" s="206"/>
      <c r="B21" s="180"/>
      <c r="C21" s="208"/>
      <c r="D21" s="208"/>
      <c r="E21" s="208"/>
      <c r="F21" s="208"/>
      <c r="G21" s="208"/>
      <c r="H21" s="208"/>
      <c r="I21" s="208"/>
      <c r="J21" s="208"/>
      <c r="K21" s="208"/>
      <c r="L21" s="208"/>
      <c r="M21" s="208"/>
      <c r="N21" s="1176"/>
      <c r="O21" s="1177"/>
    </row>
    <row r="22" spans="1:15" s="207" customFormat="1" ht="15" customHeight="1" x14ac:dyDescent="0.2">
      <c r="A22" s="206"/>
      <c r="B22" s="180"/>
      <c r="C22" s="1545">
        <v>2014</v>
      </c>
      <c r="D22" s="1546"/>
      <c r="E22" s="1232" t="s">
        <v>575</v>
      </c>
      <c r="F22" s="1232" t="s">
        <v>507</v>
      </c>
      <c r="G22" s="1359" t="s">
        <v>576</v>
      </c>
      <c r="H22" s="1545">
        <v>2014</v>
      </c>
      <c r="I22" s="1547"/>
      <c r="J22" s="1546"/>
      <c r="K22" s="1232" t="s">
        <v>575</v>
      </c>
      <c r="L22" s="1232" t="s">
        <v>507</v>
      </c>
      <c r="M22" s="1359" t="s">
        <v>576</v>
      </c>
      <c r="N22" s="1176"/>
      <c r="O22" s="1177"/>
    </row>
    <row r="23" spans="1:15" s="1365" customFormat="1" ht="14.25" customHeight="1" x14ac:dyDescent="0.2">
      <c r="A23" s="1360"/>
      <c r="B23" s="590"/>
      <c r="C23" s="1246" t="s">
        <v>577</v>
      </c>
      <c r="D23" s="1361"/>
      <c r="E23" s="1396">
        <v>729.88665249678604</v>
      </c>
      <c r="F23" s="1396">
        <v>881.13214542496507</v>
      </c>
      <c r="G23" s="1397">
        <v>38109</v>
      </c>
      <c r="H23" s="1402" t="s">
        <v>578</v>
      </c>
      <c r="I23" s="1363"/>
      <c r="J23" s="1363"/>
      <c r="K23" s="1398">
        <v>710.69976676986607</v>
      </c>
      <c r="L23" s="1398">
        <v>840.211977296182</v>
      </c>
      <c r="M23" s="1399">
        <v>4845</v>
      </c>
      <c r="N23" s="1350"/>
      <c r="O23" s="1364"/>
    </row>
    <row r="24" spans="1:15" s="1365" customFormat="1" ht="11.25" customHeight="1" x14ac:dyDescent="0.2">
      <c r="A24" s="1360"/>
      <c r="B24" s="1366"/>
      <c r="C24" s="1403" t="s">
        <v>579</v>
      </c>
      <c r="D24" s="1367"/>
      <c r="E24" s="1398">
        <v>664.40179988158707</v>
      </c>
      <c r="F24" s="1398">
        <v>797.29253996447596</v>
      </c>
      <c r="G24" s="1399">
        <v>3378</v>
      </c>
      <c r="H24" s="1362" t="s">
        <v>580</v>
      </c>
      <c r="I24" s="1363"/>
      <c r="J24" s="1363"/>
      <c r="K24" s="1398">
        <v>660.23899503722112</v>
      </c>
      <c r="L24" s="1398">
        <v>778.30377171215912</v>
      </c>
      <c r="M24" s="1399">
        <v>806</v>
      </c>
      <c r="N24" s="1350"/>
      <c r="O24" s="1364"/>
    </row>
    <row r="25" spans="1:15" s="1365" customFormat="1" ht="11.25" customHeight="1" x14ac:dyDescent="0.2">
      <c r="A25" s="1360"/>
      <c r="B25" s="1366"/>
      <c r="C25" s="1403" t="s">
        <v>581</v>
      </c>
      <c r="D25" s="1367"/>
      <c r="E25" s="1398">
        <v>732.06662803532004</v>
      </c>
      <c r="F25" s="1398">
        <v>833.35303532008811</v>
      </c>
      <c r="G25" s="1399">
        <v>1812</v>
      </c>
      <c r="H25" s="1362" t="s">
        <v>582</v>
      </c>
      <c r="I25" s="1363"/>
      <c r="J25" s="1363"/>
      <c r="K25" s="1398">
        <v>670.40941071428608</v>
      </c>
      <c r="L25" s="1398">
        <v>802.76</v>
      </c>
      <c r="M25" s="1399">
        <v>560</v>
      </c>
      <c r="N25" s="1350"/>
      <c r="O25" s="1364"/>
    </row>
    <row r="26" spans="1:15" s="1365" customFormat="1" ht="11.25" customHeight="1" x14ac:dyDescent="0.2">
      <c r="A26" s="1360"/>
      <c r="B26" s="1366"/>
      <c r="C26" s="1403" t="s">
        <v>583</v>
      </c>
      <c r="D26" s="1367"/>
      <c r="E26" s="1398">
        <v>672.95190051020404</v>
      </c>
      <c r="F26" s="1398">
        <v>782.53256377550997</v>
      </c>
      <c r="G26" s="1399">
        <v>784</v>
      </c>
      <c r="H26" s="1362" t="s">
        <v>584</v>
      </c>
      <c r="I26" s="1363"/>
      <c r="J26" s="1363"/>
      <c r="K26" s="1398">
        <v>669.75215973920103</v>
      </c>
      <c r="L26" s="1398">
        <v>814.50157294213511</v>
      </c>
      <c r="M26" s="1399">
        <v>1227</v>
      </c>
      <c r="N26" s="1350"/>
      <c r="O26" s="1364"/>
    </row>
    <row r="27" spans="1:15" s="1371" customFormat="1" ht="11.25" customHeight="1" x14ac:dyDescent="0.2">
      <c r="A27" s="1368"/>
      <c r="B27" s="1369"/>
      <c r="C27" s="1403" t="s">
        <v>585</v>
      </c>
      <c r="D27" s="1367"/>
      <c r="E27" s="1398">
        <v>670.43029751332097</v>
      </c>
      <c r="F27" s="1398">
        <v>800.86396092362304</v>
      </c>
      <c r="G27" s="1399">
        <v>2252</v>
      </c>
      <c r="H27" s="1362" t="s">
        <v>586</v>
      </c>
      <c r="I27" s="1370"/>
      <c r="J27" s="1370"/>
      <c r="K27" s="1398">
        <v>680.54749581239503</v>
      </c>
      <c r="L27" s="1398">
        <v>793.04762981574504</v>
      </c>
      <c r="M27" s="1399">
        <v>1194</v>
      </c>
      <c r="N27" s="1176"/>
      <c r="O27" s="1270"/>
    </row>
    <row r="28" spans="1:15" s="1378" customFormat="1" ht="11.25" customHeight="1" x14ac:dyDescent="0.2">
      <c r="A28" s="1372"/>
      <c r="B28" s="1373"/>
      <c r="C28" s="1403" t="s">
        <v>587</v>
      </c>
      <c r="D28" s="1367"/>
      <c r="E28" s="1398">
        <v>633.09727272727309</v>
      </c>
      <c r="F28" s="1398">
        <v>738.21691387559804</v>
      </c>
      <c r="G28" s="1399">
        <v>836</v>
      </c>
      <c r="H28" s="1374" t="s">
        <v>588</v>
      </c>
      <c r="I28" s="1400"/>
      <c r="J28" s="1400"/>
      <c r="K28" s="1394">
        <v>661.45652817309701</v>
      </c>
      <c r="L28" s="1394">
        <v>773.97410486506408</v>
      </c>
      <c r="M28" s="1395">
        <v>75888</v>
      </c>
      <c r="N28" s="1376"/>
      <c r="O28" s="1377"/>
    </row>
    <row r="29" spans="1:15" s="1378" customFormat="1" ht="11.25" customHeight="1" x14ac:dyDescent="0.2">
      <c r="A29" s="1372"/>
      <c r="B29" s="1373"/>
      <c r="C29" s="1403" t="s">
        <v>589</v>
      </c>
      <c r="D29" s="1367"/>
      <c r="E29" s="1398">
        <v>672.78415127528615</v>
      </c>
      <c r="F29" s="1398">
        <v>793.50220756376405</v>
      </c>
      <c r="G29" s="1399">
        <v>1137</v>
      </c>
      <c r="H29" s="1402" t="s">
        <v>590</v>
      </c>
      <c r="I29" s="1375"/>
      <c r="J29" s="1375"/>
      <c r="K29" s="1398">
        <v>649.25767758186407</v>
      </c>
      <c r="L29" s="1398">
        <v>741.73661460957214</v>
      </c>
      <c r="M29" s="1399">
        <v>1985</v>
      </c>
      <c r="N29" s="1376"/>
      <c r="O29" s="1377"/>
    </row>
    <row r="30" spans="1:15" s="1378" customFormat="1" ht="11.25" customHeight="1" x14ac:dyDescent="0.2">
      <c r="A30" s="1372"/>
      <c r="B30" s="1373"/>
      <c r="C30" s="1403" t="s">
        <v>591</v>
      </c>
      <c r="D30" s="1367"/>
      <c r="E30" s="1398">
        <v>659.70732246998307</v>
      </c>
      <c r="F30" s="1398">
        <v>789.51696397941714</v>
      </c>
      <c r="G30" s="1399">
        <v>5830</v>
      </c>
      <c r="H30" s="1402" t="s">
        <v>592</v>
      </c>
      <c r="I30" s="1375"/>
      <c r="J30" s="1375"/>
      <c r="K30" s="1398">
        <v>697.45948799999996</v>
      </c>
      <c r="L30" s="1398">
        <v>780.25680533333298</v>
      </c>
      <c r="M30" s="1399">
        <v>1875</v>
      </c>
      <c r="N30" s="1376"/>
      <c r="O30" s="1377"/>
    </row>
    <row r="31" spans="1:15" s="1378" customFormat="1" ht="11.25" customHeight="1" x14ac:dyDescent="0.2">
      <c r="A31" s="1372"/>
      <c r="B31" s="1373"/>
      <c r="C31" s="1403" t="s">
        <v>593</v>
      </c>
      <c r="D31" s="1367"/>
      <c r="E31" s="1398">
        <v>691.88722511385799</v>
      </c>
      <c r="F31" s="1398">
        <v>853.94719258295413</v>
      </c>
      <c r="G31" s="1399">
        <v>3074</v>
      </c>
      <c r="H31" s="1402" t="s">
        <v>594</v>
      </c>
      <c r="I31" s="1375"/>
      <c r="J31" s="1375"/>
      <c r="K31" s="1398">
        <v>724.26993744298204</v>
      </c>
      <c r="L31" s="1398">
        <v>845.26340023458908</v>
      </c>
      <c r="M31" s="1399">
        <v>7673</v>
      </c>
      <c r="N31" s="1376"/>
      <c r="O31" s="1377"/>
    </row>
    <row r="32" spans="1:15" s="1378" customFormat="1" ht="11.25" customHeight="1" x14ac:dyDescent="0.2">
      <c r="A32" s="1372"/>
      <c r="B32" s="1373"/>
      <c r="C32" s="1403" t="s">
        <v>65</v>
      </c>
      <c r="D32" s="1367"/>
      <c r="E32" s="1398">
        <v>782.19837094713807</v>
      </c>
      <c r="F32" s="1398">
        <v>949.59034308656203</v>
      </c>
      <c r="G32" s="1399">
        <v>16439</v>
      </c>
      <c r="H32" s="1402" t="s">
        <v>595</v>
      </c>
      <c r="I32" s="1375"/>
      <c r="J32" s="1375"/>
      <c r="K32" s="1398">
        <v>623.79327848101309</v>
      </c>
      <c r="L32" s="1398">
        <v>728.10450000000003</v>
      </c>
      <c r="M32" s="1399">
        <v>1580</v>
      </c>
      <c r="N32" s="1376"/>
      <c r="O32" s="1377"/>
    </row>
    <row r="33" spans="1:15" s="1378" customFormat="1" ht="11.25" customHeight="1" x14ac:dyDescent="0.2">
      <c r="A33" s="1372"/>
      <c r="B33" s="1373"/>
      <c r="C33" s="1403" t="s">
        <v>596</v>
      </c>
      <c r="D33" s="1367"/>
      <c r="E33" s="1398">
        <v>810.77295286326512</v>
      </c>
      <c r="F33" s="1398">
        <v>1013.2953992987899</v>
      </c>
      <c r="G33" s="1399">
        <v>2567</v>
      </c>
      <c r="H33" s="1402" t="s">
        <v>597</v>
      </c>
      <c r="I33" s="1375"/>
      <c r="J33" s="1375"/>
      <c r="K33" s="1398">
        <v>638.97473292876305</v>
      </c>
      <c r="L33" s="1398">
        <v>735.95713137608709</v>
      </c>
      <c r="M33" s="1399">
        <v>18291</v>
      </c>
      <c r="N33" s="1376"/>
      <c r="O33" s="1377"/>
    </row>
    <row r="34" spans="1:15" s="1378" customFormat="1" ht="11.25" customHeight="1" x14ac:dyDescent="0.2">
      <c r="A34" s="1372"/>
      <c r="B34" s="1373"/>
      <c r="C34" s="1379" t="s">
        <v>598</v>
      </c>
      <c r="D34" s="1367"/>
      <c r="E34" s="1394">
        <v>759.840272194053</v>
      </c>
      <c r="F34" s="1394">
        <v>896.2597841717951</v>
      </c>
      <c r="G34" s="1395">
        <v>83029</v>
      </c>
      <c r="H34" s="1402" t="s">
        <v>599</v>
      </c>
      <c r="I34" s="1375"/>
      <c r="J34" s="1375"/>
      <c r="K34" s="1398">
        <v>612.99909882455404</v>
      </c>
      <c r="L34" s="1398">
        <v>708.3914040052241</v>
      </c>
      <c r="M34" s="1399">
        <v>9188</v>
      </c>
      <c r="N34" s="1376"/>
      <c r="O34" s="1377"/>
    </row>
    <row r="35" spans="1:15" s="1378" customFormat="1" ht="11.25" customHeight="1" x14ac:dyDescent="0.2">
      <c r="A35" s="1372"/>
      <c r="B35" s="1373"/>
      <c r="C35" s="1403" t="s">
        <v>600</v>
      </c>
      <c r="D35" s="1367"/>
      <c r="E35" s="1398">
        <v>666.60015815634904</v>
      </c>
      <c r="F35" s="1398">
        <v>778.94993221870811</v>
      </c>
      <c r="G35" s="1399">
        <v>2213</v>
      </c>
      <c r="H35" s="1402" t="s">
        <v>601</v>
      </c>
      <c r="I35" s="1375"/>
      <c r="J35" s="1375"/>
      <c r="K35" s="1398">
        <v>679.48175143453307</v>
      </c>
      <c r="L35" s="1398">
        <v>799.57814293166405</v>
      </c>
      <c r="M35" s="1399">
        <v>7668</v>
      </c>
      <c r="N35" s="1376"/>
      <c r="O35" s="1377"/>
    </row>
    <row r="36" spans="1:15" s="1378" customFormat="1" ht="11.25" customHeight="1" x14ac:dyDescent="0.2">
      <c r="A36" s="1372"/>
      <c r="B36" s="1373"/>
      <c r="C36" s="1403" t="s">
        <v>602</v>
      </c>
      <c r="D36" s="1367"/>
      <c r="E36" s="1398">
        <v>695.56882419632109</v>
      </c>
      <c r="F36" s="1398">
        <v>815.32338404710504</v>
      </c>
      <c r="G36" s="1399">
        <v>27343</v>
      </c>
      <c r="H36" s="1402" t="s">
        <v>603</v>
      </c>
      <c r="I36" s="1375"/>
      <c r="J36" s="1375"/>
      <c r="K36" s="1398">
        <v>630.23070812951312</v>
      </c>
      <c r="L36" s="1398">
        <v>745.23061184874598</v>
      </c>
      <c r="M36" s="1399">
        <v>12879</v>
      </c>
      <c r="N36" s="1376"/>
      <c r="O36" s="1377"/>
    </row>
    <row r="37" spans="1:15" s="1378" customFormat="1" ht="11.25" customHeight="1" x14ac:dyDescent="0.2">
      <c r="A37" s="1372"/>
      <c r="B37" s="1373"/>
      <c r="C37" s="1403" t="s">
        <v>64</v>
      </c>
      <c r="D37" s="1367"/>
      <c r="E37" s="1398">
        <v>830.28644194388505</v>
      </c>
      <c r="F37" s="1398">
        <v>985.71193946243397</v>
      </c>
      <c r="G37" s="1399">
        <v>40702</v>
      </c>
      <c r="H37" s="1402" t="s">
        <v>604</v>
      </c>
      <c r="I37" s="1375"/>
      <c r="J37" s="1375"/>
      <c r="K37" s="1398">
        <v>712.57282155364499</v>
      </c>
      <c r="L37" s="1398">
        <v>854.77548631009199</v>
      </c>
      <c r="M37" s="1399">
        <v>12564</v>
      </c>
      <c r="N37" s="1376"/>
      <c r="O37" s="1377"/>
    </row>
    <row r="38" spans="1:15" s="1378" customFormat="1" ht="11.25" customHeight="1" x14ac:dyDescent="0.2">
      <c r="A38" s="1372"/>
      <c r="B38" s="1373"/>
      <c r="C38" s="1403" t="s">
        <v>605</v>
      </c>
      <c r="D38" s="1367"/>
      <c r="E38" s="1398">
        <v>691.71751327282107</v>
      </c>
      <c r="F38" s="1398">
        <v>805.78460352800107</v>
      </c>
      <c r="G38" s="1399">
        <v>5839</v>
      </c>
      <c r="H38" s="1402" t="s">
        <v>606</v>
      </c>
      <c r="I38" s="1375"/>
      <c r="J38" s="1375"/>
      <c r="K38" s="1398">
        <v>670.00362573099403</v>
      </c>
      <c r="L38" s="1398">
        <v>796.52181936322302</v>
      </c>
      <c r="M38" s="1399">
        <v>1539</v>
      </c>
      <c r="N38" s="1376"/>
      <c r="O38" s="1377"/>
    </row>
    <row r="39" spans="1:15" s="1378" customFormat="1" ht="11.25" customHeight="1" x14ac:dyDescent="0.2">
      <c r="A39" s="1372"/>
      <c r="B39" s="1373"/>
      <c r="C39" s="1403" t="s">
        <v>607</v>
      </c>
      <c r="D39" s="1367"/>
      <c r="E39" s="1398">
        <v>717.84519745222906</v>
      </c>
      <c r="F39" s="1398">
        <v>846.26086624203799</v>
      </c>
      <c r="G39" s="1399">
        <v>785</v>
      </c>
      <c r="H39" s="1402" t="s">
        <v>608</v>
      </c>
      <c r="I39" s="1375"/>
      <c r="J39" s="1375"/>
      <c r="K39" s="1398">
        <v>660.29866873065009</v>
      </c>
      <c r="L39" s="1398">
        <v>773.34109907120705</v>
      </c>
      <c r="M39" s="1399">
        <v>646</v>
      </c>
      <c r="N39" s="1376"/>
      <c r="O39" s="1377"/>
    </row>
    <row r="40" spans="1:15" s="1378" customFormat="1" ht="11.25" customHeight="1" x14ac:dyDescent="0.2">
      <c r="A40" s="1372"/>
      <c r="B40" s="1373"/>
      <c r="C40" s="1403" t="s">
        <v>609</v>
      </c>
      <c r="D40" s="1367"/>
      <c r="E40" s="1398">
        <v>682.91648771758605</v>
      </c>
      <c r="F40" s="1398">
        <v>798.53777289734808</v>
      </c>
      <c r="G40" s="1399">
        <v>6147</v>
      </c>
      <c r="H40" s="1374" t="s">
        <v>610</v>
      </c>
      <c r="I40" s="1400"/>
      <c r="J40" s="1400"/>
      <c r="K40" s="1394">
        <v>745.32746517626799</v>
      </c>
      <c r="L40" s="1394">
        <v>878.09831900258007</v>
      </c>
      <c r="M40" s="1395">
        <v>23260</v>
      </c>
      <c r="N40" s="1376"/>
      <c r="O40" s="1377"/>
    </row>
    <row r="41" spans="1:15" s="1378" customFormat="1" ht="11.25" customHeight="1" x14ac:dyDescent="0.2">
      <c r="A41" s="1372"/>
      <c r="B41" s="1373"/>
      <c r="C41" s="1379" t="s">
        <v>611</v>
      </c>
      <c r="D41" s="1367"/>
      <c r="E41" s="1394">
        <v>721.62421935684313</v>
      </c>
      <c r="F41" s="1394">
        <v>860.00990150691302</v>
      </c>
      <c r="G41" s="1395">
        <v>96555</v>
      </c>
      <c r="H41" s="1402" t="s">
        <v>612</v>
      </c>
      <c r="I41" s="1375"/>
      <c r="J41" s="1375"/>
      <c r="K41" s="1398">
        <v>648.99088291746602</v>
      </c>
      <c r="L41" s="1398">
        <v>757.06731285988508</v>
      </c>
      <c r="M41" s="1399">
        <v>521</v>
      </c>
      <c r="N41" s="1376"/>
      <c r="O41" s="1377"/>
    </row>
    <row r="42" spans="1:15" s="1378" customFormat="1" ht="11.25" customHeight="1" x14ac:dyDescent="0.2">
      <c r="A42" s="1372"/>
      <c r="B42" s="1373"/>
      <c r="C42" s="1403" t="s">
        <v>613</v>
      </c>
      <c r="D42" s="1367"/>
      <c r="E42" s="1398">
        <v>640.93498037016309</v>
      </c>
      <c r="F42" s="1398">
        <v>753.26808749298903</v>
      </c>
      <c r="G42" s="1399">
        <v>1783</v>
      </c>
      <c r="H42" s="1402" t="s">
        <v>614</v>
      </c>
      <c r="I42" s="1375"/>
      <c r="J42" s="1375"/>
      <c r="K42" s="1398">
        <v>636.61272941176503</v>
      </c>
      <c r="L42" s="1398">
        <v>736.06588235294112</v>
      </c>
      <c r="M42" s="1399">
        <v>425</v>
      </c>
      <c r="N42" s="1376"/>
      <c r="O42" s="1377"/>
    </row>
    <row r="43" spans="1:15" s="1378" customFormat="1" ht="11.25" customHeight="1" x14ac:dyDescent="0.2">
      <c r="A43" s="1372"/>
      <c r="B43" s="1373"/>
      <c r="C43" s="1403" t="s">
        <v>615</v>
      </c>
      <c r="D43" s="1367"/>
      <c r="E43" s="1398">
        <v>637.29661615019199</v>
      </c>
      <c r="F43" s="1398">
        <v>741.19237050441109</v>
      </c>
      <c r="G43" s="1399">
        <v>8842</v>
      </c>
      <c r="H43" s="1402" t="s">
        <v>616</v>
      </c>
      <c r="I43" s="1375"/>
      <c r="J43" s="1375"/>
      <c r="K43" s="1398">
        <v>815.93776410256407</v>
      </c>
      <c r="L43" s="1398">
        <v>978.40299487179504</v>
      </c>
      <c r="M43" s="1399">
        <v>975</v>
      </c>
      <c r="N43" s="1376"/>
      <c r="O43" s="1377"/>
    </row>
    <row r="44" spans="1:15" s="1378" customFormat="1" ht="11.25" customHeight="1" x14ac:dyDescent="0.2">
      <c r="A44" s="1372"/>
      <c r="B44" s="1373"/>
      <c r="C44" s="1403" t="s">
        <v>617</v>
      </c>
      <c r="D44" s="1367"/>
      <c r="E44" s="1398">
        <v>716.71007974132704</v>
      </c>
      <c r="F44" s="1398">
        <v>843.698806797462</v>
      </c>
      <c r="G44" s="1399">
        <v>41133</v>
      </c>
      <c r="H44" s="1402" t="s">
        <v>618</v>
      </c>
      <c r="I44" s="1375"/>
      <c r="J44" s="1375"/>
      <c r="K44" s="1398">
        <v>737.26059322033905</v>
      </c>
      <c r="L44" s="1398">
        <v>845.46547215496412</v>
      </c>
      <c r="M44" s="1399">
        <v>826</v>
      </c>
      <c r="N44" s="1376"/>
      <c r="O44" s="1377"/>
    </row>
    <row r="45" spans="1:15" s="1378" customFormat="1" ht="11.25" customHeight="1" x14ac:dyDescent="0.2">
      <c r="A45" s="1372"/>
      <c r="B45" s="1373"/>
      <c r="C45" s="1403" t="s">
        <v>619</v>
      </c>
      <c r="D45" s="1367"/>
      <c r="E45" s="1398">
        <v>640.40691919191909</v>
      </c>
      <c r="F45" s="1398">
        <v>752.05788510101002</v>
      </c>
      <c r="G45" s="1399">
        <v>3168</v>
      </c>
      <c r="H45" s="1402" t="s">
        <v>620</v>
      </c>
      <c r="I45" s="1375"/>
      <c r="J45" s="1375"/>
      <c r="K45" s="1398">
        <v>744.20385643912698</v>
      </c>
      <c r="L45" s="1398">
        <v>900.55992258972606</v>
      </c>
      <c r="M45" s="1399">
        <v>1421</v>
      </c>
      <c r="N45" s="1376"/>
      <c r="O45" s="1377"/>
    </row>
    <row r="46" spans="1:15" s="1378" customFormat="1" ht="11.25" customHeight="1" x14ac:dyDescent="0.2">
      <c r="A46" s="1372"/>
      <c r="B46" s="1373"/>
      <c r="C46" s="1403" t="s">
        <v>621</v>
      </c>
      <c r="D46" s="1367"/>
      <c r="E46" s="1398">
        <v>721.5694632034631</v>
      </c>
      <c r="F46" s="1398">
        <v>902.05677922077905</v>
      </c>
      <c r="G46" s="1399">
        <v>1155</v>
      </c>
      <c r="H46" s="1402" t="s">
        <v>622</v>
      </c>
      <c r="I46" s="1375"/>
      <c r="J46" s="1375"/>
      <c r="K46" s="1398">
        <v>640.59545454545503</v>
      </c>
      <c r="L46" s="1398">
        <v>743.64987012987001</v>
      </c>
      <c r="M46" s="1399">
        <v>308</v>
      </c>
      <c r="N46" s="1376"/>
      <c r="O46" s="1377"/>
    </row>
    <row r="47" spans="1:15" s="1378" customFormat="1" ht="11.25" customHeight="1" x14ac:dyDescent="0.2">
      <c r="A47" s="1372"/>
      <c r="B47" s="1373"/>
      <c r="C47" s="1403" t="s">
        <v>623</v>
      </c>
      <c r="D47" s="1367"/>
      <c r="E47" s="1398">
        <v>776.3946335835501</v>
      </c>
      <c r="F47" s="1398">
        <v>944.15391827555004</v>
      </c>
      <c r="G47" s="1399">
        <v>34237</v>
      </c>
      <c r="H47" s="1402" t="s">
        <v>624</v>
      </c>
      <c r="I47" s="1375"/>
      <c r="J47" s="1375"/>
      <c r="K47" s="1398">
        <v>658.04578163771703</v>
      </c>
      <c r="L47" s="1398">
        <v>788.13632754342404</v>
      </c>
      <c r="M47" s="1399">
        <v>403</v>
      </c>
      <c r="N47" s="1376"/>
      <c r="O47" s="1377"/>
    </row>
    <row r="48" spans="1:15" s="1378" customFormat="1" ht="11.25" customHeight="1" x14ac:dyDescent="0.2">
      <c r="A48" s="1375"/>
      <c r="B48" s="1380"/>
      <c r="C48" s="1403" t="s">
        <v>625</v>
      </c>
      <c r="D48" s="1367"/>
      <c r="E48" s="1398">
        <v>638.35273298429297</v>
      </c>
      <c r="F48" s="1398">
        <v>753.23983071553209</v>
      </c>
      <c r="G48" s="1399">
        <v>5730</v>
      </c>
      <c r="H48" s="1402" t="s">
        <v>626</v>
      </c>
      <c r="I48" s="1375"/>
      <c r="J48" s="1375"/>
      <c r="K48" s="1398">
        <v>765.73749423165714</v>
      </c>
      <c r="L48" s="1398">
        <v>909.30634056299004</v>
      </c>
      <c r="M48" s="1399">
        <v>2167</v>
      </c>
      <c r="N48" s="1376"/>
      <c r="O48" s="1377"/>
    </row>
    <row r="49" spans="1:15" s="1378" customFormat="1" ht="11.25" customHeight="1" x14ac:dyDescent="0.2">
      <c r="A49" s="1375"/>
      <c r="B49" s="1380"/>
      <c r="C49" s="1403" t="s">
        <v>627</v>
      </c>
      <c r="D49" s="1367"/>
      <c r="E49" s="1398">
        <v>624.89341222879705</v>
      </c>
      <c r="F49" s="1398">
        <v>734.19366863905304</v>
      </c>
      <c r="G49" s="1399">
        <v>507</v>
      </c>
      <c r="H49" s="1402" t="s">
        <v>628</v>
      </c>
      <c r="I49" s="1375"/>
      <c r="J49" s="1375"/>
      <c r="K49" s="1398">
        <v>863.8439863325741</v>
      </c>
      <c r="L49" s="1398">
        <v>973.65870159453311</v>
      </c>
      <c r="M49" s="1399">
        <v>878</v>
      </c>
      <c r="N49" s="1376"/>
      <c r="O49" s="1377"/>
    </row>
    <row r="50" spans="1:15" s="1378" customFormat="1" ht="11.25" customHeight="1" x14ac:dyDescent="0.2">
      <c r="A50" s="1375"/>
      <c r="B50" s="1380"/>
      <c r="C50" s="1548" t="s">
        <v>629</v>
      </c>
      <c r="D50" s="1548"/>
      <c r="E50" s="1396">
        <v>899.59318159744805</v>
      </c>
      <c r="F50" s="1396">
        <v>1075.9556051408802</v>
      </c>
      <c r="G50" s="1397">
        <v>362428</v>
      </c>
      <c r="H50" s="1402" t="s">
        <v>630</v>
      </c>
      <c r="I50" s="1375"/>
      <c r="J50" s="1375"/>
      <c r="K50" s="1398">
        <v>669.4472127139361</v>
      </c>
      <c r="L50" s="1398">
        <v>785.9282151589241</v>
      </c>
      <c r="M50" s="1399">
        <v>409</v>
      </c>
      <c r="N50" s="1376"/>
      <c r="O50" s="1377"/>
    </row>
    <row r="51" spans="1:15" s="1378" customFormat="1" ht="11.25" customHeight="1" x14ac:dyDescent="0.2">
      <c r="A51" s="1375"/>
      <c r="B51" s="1380"/>
      <c r="C51" s="1403" t="s">
        <v>631</v>
      </c>
      <c r="D51" s="1367"/>
      <c r="E51" s="1398">
        <v>664.25856236203106</v>
      </c>
      <c r="F51" s="1398">
        <v>768.90608719646809</v>
      </c>
      <c r="G51" s="1399">
        <v>3624</v>
      </c>
      <c r="H51" s="1402" t="s">
        <v>67</v>
      </c>
      <c r="I51" s="1375"/>
      <c r="J51" s="1375"/>
      <c r="K51" s="1398">
        <v>803.90148772795806</v>
      </c>
      <c r="L51" s="1398">
        <v>968.27218291512406</v>
      </c>
      <c r="M51" s="1399">
        <v>7293</v>
      </c>
      <c r="N51" s="1376"/>
      <c r="O51" s="1377"/>
    </row>
    <row r="52" spans="1:15" s="1378" customFormat="1" ht="11.25" customHeight="1" x14ac:dyDescent="0.2">
      <c r="A52" s="1375"/>
      <c r="B52" s="1380"/>
      <c r="C52" s="1403" t="s">
        <v>632</v>
      </c>
      <c r="D52" s="1367"/>
      <c r="E52" s="1398">
        <v>733.32668913226598</v>
      </c>
      <c r="F52" s="1398">
        <v>856.43370963212612</v>
      </c>
      <c r="G52" s="1399">
        <v>3561</v>
      </c>
      <c r="H52" s="1402" t="s">
        <v>633</v>
      </c>
      <c r="I52" s="1375"/>
      <c r="J52" s="1375"/>
      <c r="K52" s="1398">
        <v>676.32847533632298</v>
      </c>
      <c r="L52" s="1398">
        <v>762.36635276532104</v>
      </c>
      <c r="M52" s="1399">
        <v>669</v>
      </c>
      <c r="N52" s="1376"/>
      <c r="O52" s="1377"/>
    </row>
    <row r="53" spans="1:15" s="1378" customFormat="1" ht="11.25" customHeight="1" x14ac:dyDescent="0.2">
      <c r="A53" s="1375"/>
      <c r="B53" s="1380"/>
      <c r="C53" s="1403" t="s">
        <v>634</v>
      </c>
      <c r="D53" s="1367"/>
      <c r="E53" s="1398">
        <v>819.0291973595381</v>
      </c>
      <c r="F53" s="1398">
        <v>965.38459417898105</v>
      </c>
      <c r="G53" s="1399">
        <v>26662</v>
      </c>
      <c r="H53" s="1402" t="s">
        <v>635</v>
      </c>
      <c r="I53" s="1375"/>
      <c r="J53" s="1375"/>
      <c r="K53" s="1398">
        <v>701.48811681772406</v>
      </c>
      <c r="L53" s="1398">
        <v>812.45087948976209</v>
      </c>
      <c r="M53" s="1399">
        <v>2979</v>
      </c>
      <c r="N53" s="1376"/>
      <c r="O53" s="1377"/>
    </row>
    <row r="54" spans="1:15" s="1378" customFormat="1" ht="11.25" customHeight="1" x14ac:dyDescent="0.2">
      <c r="A54" s="1375"/>
      <c r="B54" s="1380"/>
      <c r="C54" s="1403" t="s">
        <v>636</v>
      </c>
      <c r="D54" s="1367"/>
      <c r="E54" s="1398">
        <v>820.34004171533502</v>
      </c>
      <c r="F54" s="1398">
        <v>959.97276099894304</v>
      </c>
      <c r="G54" s="1399">
        <v>17979</v>
      </c>
      <c r="H54" s="1402" t="s">
        <v>637</v>
      </c>
      <c r="I54" s="1375"/>
      <c r="J54" s="1375"/>
      <c r="K54" s="1398">
        <v>651.13544054747604</v>
      </c>
      <c r="L54" s="1398">
        <v>733.22085543199307</v>
      </c>
      <c r="M54" s="1399">
        <v>1169</v>
      </c>
      <c r="N54" s="1376"/>
      <c r="O54" s="1377"/>
    </row>
    <row r="55" spans="1:15" s="1378" customFormat="1" ht="11.25" customHeight="1" x14ac:dyDescent="0.2">
      <c r="A55" s="1375"/>
      <c r="B55" s="1380"/>
      <c r="C55" s="1403" t="s">
        <v>638</v>
      </c>
      <c r="D55" s="1367"/>
      <c r="E55" s="1398">
        <v>816.39984201351103</v>
      </c>
      <c r="F55" s="1398">
        <v>950.1122357812161</v>
      </c>
      <c r="G55" s="1399">
        <v>9178</v>
      </c>
      <c r="H55" s="1402" t="s">
        <v>639</v>
      </c>
      <c r="I55" s="1375"/>
      <c r="J55" s="1375"/>
      <c r="K55" s="1398">
        <v>665.32071428571396</v>
      </c>
      <c r="L55" s="1398">
        <v>751.36504464285701</v>
      </c>
      <c r="M55" s="1399">
        <v>224</v>
      </c>
      <c r="N55" s="1376"/>
      <c r="O55" s="1377"/>
    </row>
    <row r="56" spans="1:15" s="1378" customFormat="1" ht="11.25" customHeight="1" x14ac:dyDescent="0.2">
      <c r="A56" s="1375"/>
      <c r="B56" s="1380"/>
      <c r="C56" s="1403" t="s">
        <v>640</v>
      </c>
      <c r="D56" s="1367"/>
      <c r="E56" s="1398">
        <v>879.20469689074207</v>
      </c>
      <c r="F56" s="1398">
        <v>1031.7426420010399</v>
      </c>
      <c r="G56" s="1399">
        <v>5757</v>
      </c>
      <c r="H56" s="1402" t="s">
        <v>641</v>
      </c>
      <c r="I56" s="1375"/>
      <c r="J56" s="1375"/>
      <c r="K56" s="1398">
        <v>741.56450175849909</v>
      </c>
      <c r="L56" s="1398">
        <v>844.90320046893305</v>
      </c>
      <c r="M56" s="1399">
        <v>853</v>
      </c>
      <c r="N56" s="1376"/>
      <c r="O56" s="1377"/>
    </row>
    <row r="57" spans="1:15" s="1378" customFormat="1" ht="11.25" customHeight="1" x14ac:dyDescent="0.2">
      <c r="A57" s="1375"/>
      <c r="B57" s="1380"/>
      <c r="C57" s="1403" t="s">
        <v>642</v>
      </c>
      <c r="D57" s="1367"/>
      <c r="E57" s="1398">
        <v>757.57342664026805</v>
      </c>
      <c r="F57" s="1398">
        <v>906.50166655287808</v>
      </c>
      <c r="G57" s="1399">
        <v>14647</v>
      </c>
      <c r="H57" s="1402" t="s">
        <v>643</v>
      </c>
      <c r="I57" s="1375"/>
      <c r="J57" s="1375"/>
      <c r="K57" s="1398">
        <v>626.1138673139161</v>
      </c>
      <c r="L57" s="1398">
        <v>712.12050161812306</v>
      </c>
      <c r="M57" s="1399">
        <v>618</v>
      </c>
      <c r="N57" s="1376"/>
      <c r="O57" s="1377"/>
    </row>
    <row r="58" spans="1:15" s="1378" customFormat="1" ht="11.25" customHeight="1" x14ac:dyDescent="0.2">
      <c r="A58" s="1375"/>
      <c r="B58" s="1380"/>
      <c r="C58" s="1403" t="s">
        <v>644</v>
      </c>
      <c r="D58" s="1367"/>
      <c r="E58" s="1398">
        <v>976.54296253186999</v>
      </c>
      <c r="F58" s="1398">
        <v>1173.5813856556899</v>
      </c>
      <c r="G58" s="1399">
        <v>36084</v>
      </c>
      <c r="H58" s="1402" t="s">
        <v>645</v>
      </c>
      <c r="I58" s="1375"/>
      <c r="J58" s="1375"/>
      <c r="K58" s="1398">
        <v>715.07970521542006</v>
      </c>
      <c r="L58" s="1398">
        <v>856.52544217687102</v>
      </c>
      <c r="M58" s="1399">
        <v>441</v>
      </c>
      <c r="N58" s="1376"/>
      <c r="O58" s="1377"/>
    </row>
    <row r="59" spans="1:15" s="1378" customFormat="1" ht="11.25" customHeight="1" x14ac:dyDescent="0.2">
      <c r="A59" s="1375"/>
      <c r="B59" s="1380"/>
      <c r="C59" s="1403" t="s">
        <v>646</v>
      </c>
      <c r="D59" s="1367"/>
      <c r="E59" s="1398">
        <v>949.96133184577411</v>
      </c>
      <c r="F59" s="1398">
        <v>1123.8582948247301</v>
      </c>
      <c r="G59" s="1399">
        <v>41679</v>
      </c>
      <c r="H59" s="1402" t="s">
        <v>647</v>
      </c>
      <c r="I59" s="523"/>
      <c r="J59" s="523"/>
      <c r="K59" s="1398">
        <v>677.52039647577101</v>
      </c>
      <c r="L59" s="1398">
        <v>787.05139500734208</v>
      </c>
      <c r="M59" s="1399">
        <v>681</v>
      </c>
      <c r="N59" s="1376"/>
      <c r="O59" s="1377"/>
    </row>
    <row r="60" spans="1:15" s="1378" customFormat="1" ht="11.25" customHeight="1" x14ac:dyDescent="0.2">
      <c r="A60" s="1375"/>
      <c r="B60" s="1380"/>
      <c r="C60" s="1403" t="s">
        <v>648</v>
      </c>
      <c r="D60" s="1367"/>
      <c r="E60" s="1398">
        <v>678.29933075933104</v>
      </c>
      <c r="F60" s="1398">
        <v>798.19265425089009</v>
      </c>
      <c r="G60" s="1399">
        <v>13209</v>
      </c>
      <c r="H60" s="1374" t="s">
        <v>649</v>
      </c>
      <c r="I60" s="1401"/>
      <c r="J60" s="1401"/>
      <c r="K60" s="1394">
        <v>702.36247034671499</v>
      </c>
      <c r="L60" s="1394">
        <v>834.90028740875903</v>
      </c>
      <c r="M60" s="1395">
        <v>13152</v>
      </c>
      <c r="N60" s="1376"/>
      <c r="O60" s="1377"/>
    </row>
    <row r="61" spans="1:15" s="1378" customFormat="1" ht="11.25" customHeight="1" x14ac:dyDescent="0.2">
      <c r="A61" s="1375"/>
      <c r="B61" s="1380"/>
      <c r="C61" s="1403" t="s">
        <v>63</v>
      </c>
      <c r="D61" s="1367"/>
      <c r="E61" s="1398">
        <v>1069.6743755181703</v>
      </c>
      <c r="F61" s="1398">
        <v>1307.1854485491299</v>
      </c>
      <c r="G61" s="1399">
        <v>82020</v>
      </c>
      <c r="H61" s="1402" t="s">
        <v>650</v>
      </c>
      <c r="I61" s="1381"/>
      <c r="J61" s="1381"/>
      <c r="K61" s="1398">
        <v>637.53710659898502</v>
      </c>
      <c r="L61" s="1398">
        <v>745.68791878172601</v>
      </c>
      <c r="M61" s="1399">
        <v>394</v>
      </c>
      <c r="N61" s="1376"/>
      <c r="O61" s="1377"/>
    </row>
    <row r="62" spans="1:15" s="1378" customFormat="1" ht="11.25" customHeight="1" x14ac:dyDescent="0.2">
      <c r="A62" s="1375"/>
      <c r="B62" s="1380"/>
      <c r="C62" s="1403" t="s">
        <v>651</v>
      </c>
      <c r="D62" s="1367"/>
      <c r="E62" s="1398">
        <v>730.75618109846607</v>
      </c>
      <c r="F62" s="1398">
        <v>862.68047303315211</v>
      </c>
      <c r="G62" s="1399">
        <v>10105</v>
      </c>
      <c r="H62" s="1402" t="s">
        <v>66</v>
      </c>
      <c r="I62" s="1381"/>
      <c r="J62" s="1381"/>
      <c r="K62" s="1398">
        <v>745.63796296296312</v>
      </c>
      <c r="L62" s="1398">
        <v>892.47095505618006</v>
      </c>
      <c r="M62" s="1399">
        <v>4806</v>
      </c>
      <c r="N62" s="1376"/>
      <c r="O62" s="1377"/>
    </row>
    <row r="63" spans="1:15" s="1378" customFormat="1" ht="11.25" customHeight="1" x14ac:dyDescent="0.2">
      <c r="A63" s="1375"/>
      <c r="B63" s="1380"/>
      <c r="C63" s="1403" t="s">
        <v>652</v>
      </c>
      <c r="D63" s="1367"/>
      <c r="E63" s="1398">
        <v>734.54957088122603</v>
      </c>
      <c r="F63" s="1398">
        <v>866.41889028213211</v>
      </c>
      <c r="G63" s="1399">
        <v>14355</v>
      </c>
      <c r="H63" s="1402" t="s">
        <v>653</v>
      </c>
      <c r="I63" s="1381"/>
      <c r="J63" s="1381"/>
      <c r="K63" s="1398">
        <v>681.53500653594813</v>
      </c>
      <c r="L63" s="1398">
        <v>789.29688888888904</v>
      </c>
      <c r="M63" s="1399">
        <v>1530</v>
      </c>
      <c r="N63" s="1376"/>
      <c r="O63" s="1377"/>
    </row>
    <row r="64" spans="1:15" s="1378" customFormat="1" ht="11.25" customHeight="1" x14ac:dyDescent="0.2">
      <c r="A64" s="1375"/>
      <c r="B64" s="1380"/>
      <c r="C64" s="1403" t="s">
        <v>654</v>
      </c>
      <c r="D64" s="1367"/>
      <c r="E64" s="1398">
        <v>769.68993212055409</v>
      </c>
      <c r="F64" s="1398">
        <v>977.53447823332397</v>
      </c>
      <c r="G64" s="1399">
        <v>11049</v>
      </c>
      <c r="H64" s="1402" t="s">
        <v>655</v>
      </c>
      <c r="I64" s="1382"/>
      <c r="J64" s="1382"/>
      <c r="K64" s="1398">
        <v>682.21651480637797</v>
      </c>
      <c r="L64" s="1398">
        <v>825.74162870159512</v>
      </c>
      <c r="M64" s="1399">
        <v>878</v>
      </c>
      <c r="N64" s="1376"/>
      <c r="O64" s="1377"/>
    </row>
    <row r="65" spans="1:15" s="1378" customFormat="1" ht="11.25" customHeight="1" x14ac:dyDescent="0.2">
      <c r="A65" s="1375"/>
      <c r="B65" s="1380"/>
      <c r="C65" s="1403" t="s">
        <v>656</v>
      </c>
      <c r="D65" s="1367"/>
      <c r="E65" s="1398">
        <v>845.82127203881214</v>
      </c>
      <c r="F65" s="1398">
        <v>993.76840610578608</v>
      </c>
      <c r="G65" s="1399">
        <v>16902</v>
      </c>
      <c r="H65" s="1402" t="s">
        <v>657</v>
      </c>
      <c r="I65" s="1382"/>
      <c r="J65" s="1382"/>
      <c r="K65" s="1398">
        <v>703.04663887962704</v>
      </c>
      <c r="L65" s="1398">
        <v>832.32127042347406</v>
      </c>
      <c r="M65" s="1399">
        <v>2999</v>
      </c>
      <c r="N65" s="1376"/>
      <c r="O65" s="1377"/>
    </row>
    <row r="66" spans="1:15" s="1378" customFormat="1" ht="11.25" customHeight="1" x14ac:dyDescent="0.2">
      <c r="A66" s="1375"/>
      <c r="B66" s="1380"/>
      <c r="C66" s="1403" t="s">
        <v>658</v>
      </c>
      <c r="D66" s="1367"/>
      <c r="E66" s="1398">
        <v>883.58434221592711</v>
      </c>
      <c r="F66" s="1398">
        <v>1049.8440806073202</v>
      </c>
      <c r="G66" s="1399">
        <v>45182</v>
      </c>
      <c r="H66" s="1402" t="s">
        <v>659</v>
      </c>
      <c r="I66" s="1382"/>
      <c r="J66" s="1382"/>
      <c r="K66" s="1398">
        <v>661.46166875784195</v>
      </c>
      <c r="L66" s="1398">
        <v>784.31046424090312</v>
      </c>
      <c r="M66" s="1399">
        <v>797</v>
      </c>
      <c r="N66" s="1376"/>
      <c r="O66" s="1377"/>
    </row>
    <row r="67" spans="1:15" s="1378" customFormat="1" ht="11.25" customHeight="1" x14ac:dyDescent="0.2">
      <c r="A67" s="1375"/>
      <c r="B67" s="1380"/>
      <c r="C67" s="1403" t="s">
        <v>660</v>
      </c>
      <c r="D67" s="1367"/>
      <c r="E67" s="1398">
        <v>824.72304839482501</v>
      </c>
      <c r="F67" s="1398">
        <v>963.15388021082902</v>
      </c>
      <c r="G67" s="1399">
        <v>10435</v>
      </c>
      <c r="H67" s="1402" t="s">
        <v>661</v>
      </c>
      <c r="I67" s="1166"/>
      <c r="J67" s="1166"/>
      <c r="K67" s="1398">
        <v>648.89428571428607</v>
      </c>
      <c r="L67" s="1398">
        <v>795.06368283093104</v>
      </c>
      <c r="M67" s="1399">
        <v>763</v>
      </c>
      <c r="N67" s="1376"/>
      <c r="O67" s="1377"/>
    </row>
    <row r="68" spans="1:15" s="1341" customFormat="1" ht="11.25" customHeight="1" x14ac:dyDescent="0.2">
      <c r="A68" s="523"/>
      <c r="B68" s="1383"/>
      <c r="C68" s="1379" t="s">
        <v>662</v>
      </c>
      <c r="D68" s="1384"/>
      <c r="E68" s="1394">
        <v>689.68263163550398</v>
      </c>
      <c r="F68" s="1394">
        <v>814.78395551257302</v>
      </c>
      <c r="G68" s="1395">
        <v>9306</v>
      </c>
      <c r="H68" s="1402" t="s">
        <v>663</v>
      </c>
      <c r="I68" s="1382"/>
      <c r="J68" s="1382"/>
      <c r="K68" s="1398">
        <v>640.38941772151907</v>
      </c>
      <c r="L68" s="1398">
        <v>756.17929113924106</v>
      </c>
      <c r="M68" s="1399">
        <v>395</v>
      </c>
      <c r="N68" s="1376"/>
      <c r="O68" s="1377"/>
    </row>
    <row r="69" spans="1:15" s="1386" customFormat="1" ht="11.25" customHeight="1" x14ac:dyDescent="0.2">
      <c r="A69" s="1381"/>
      <c r="B69" s="1385"/>
      <c r="C69" s="1403" t="s">
        <v>664</v>
      </c>
      <c r="D69" s="1367"/>
      <c r="E69" s="1398">
        <v>642.29182492581606</v>
      </c>
      <c r="F69" s="1398">
        <v>724.63163204747809</v>
      </c>
      <c r="G69" s="1399">
        <v>674</v>
      </c>
      <c r="H69" s="1402" t="s">
        <v>665</v>
      </c>
      <c r="I69" s="1382"/>
      <c r="J69" s="1382"/>
      <c r="K69" s="1398">
        <v>639.54050847457609</v>
      </c>
      <c r="L69" s="1398">
        <v>743.07694915254206</v>
      </c>
      <c r="M69" s="1399">
        <v>590</v>
      </c>
      <c r="N69" s="1376"/>
      <c r="O69" s="1377"/>
    </row>
    <row r="70" spans="1:15" s="1180" customFormat="1" ht="9" customHeight="1" x14ac:dyDescent="0.2">
      <c r="A70" s="1178"/>
      <c r="B70" s="1179"/>
      <c r="C70" s="1387" t="s">
        <v>668</v>
      </c>
      <c r="D70" s="1367"/>
      <c r="E70" s="1388"/>
      <c r="F70" s="1389"/>
      <c r="G70" s="1389"/>
      <c r="H70" s="1387"/>
      <c r="I70" s="1387"/>
      <c r="J70" s="1387"/>
      <c r="K70" s="1387"/>
      <c r="L70" s="1390"/>
      <c r="M70" s="1390"/>
      <c r="N70" s="1176"/>
      <c r="O70" s="1167"/>
    </row>
    <row r="71" spans="1:15" s="1180" customFormat="1" ht="9" customHeight="1" x14ac:dyDescent="0.2">
      <c r="A71" s="1178"/>
      <c r="B71" s="1179"/>
      <c r="C71" s="1387" t="s">
        <v>666</v>
      </c>
      <c r="D71" s="1367"/>
      <c r="E71" s="1388"/>
      <c r="F71" s="1389"/>
      <c r="G71" s="1389"/>
      <c r="H71" s="1387"/>
      <c r="I71" s="1387"/>
      <c r="J71" s="1387"/>
      <c r="K71" s="1387"/>
      <c r="L71" s="1390"/>
      <c r="M71" s="1390"/>
      <c r="N71" s="1176"/>
      <c r="O71" s="1167"/>
    </row>
    <row r="72" spans="1:15" s="1180" customFormat="1" x14ac:dyDescent="0.2">
      <c r="A72" s="1178"/>
      <c r="B72" s="1269"/>
      <c r="C72" s="1391" t="s">
        <v>667</v>
      </c>
      <c r="D72" s="1392"/>
      <c r="E72" s="1388"/>
      <c r="F72" s="1389"/>
      <c r="G72" s="1389"/>
      <c r="H72" s="1182"/>
      <c r="I72" s="1166"/>
      <c r="J72" s="1183"/>
      <c r="K72" s="1166"/>
      <c r="L72" s="1549">
        <v>42583</v>
      </c>
      <c r="M72" s="1549"/>
      <c r="N72" s="1176"/>
      <c r="O72" s="1167"/>
    </row>
    <row r="73" spans="1:15" x14ac:dyDescent="0.2">
      <c r="A73" s="1166"/>
      <c r="B73" s="1166"/>
      <c r="C73" s="1393"/>
      <c r="D73" s="1181"/>
      <c r="E73" s="1182"/>
      <c r="F73" s="1182"/>
      <c r="G73" s="1182"/>
      <c r="H73" s="1166"/>
      <c r="I73" s="1166"/>
      <c r="J73" s="1166"/>
      <c r="K73" s="1166"/>
      <c r="L73" s="1166"/>
      <c r="M73" s="1166"/>
      <c r="N73" s="408">
        <v>13</v>
      </c>
      <c r="O73" s="1166"/>
    </row>
  </sheetData>
  <mergeCells count="5">
    <mergeCell ref="B1:E1"/>
    <mergeCell ref="C22:D22"/>
    <mergeCell ref="H22:J22"/>
    <mergeCell ref="C50:D50"/>
    <mergeCell ref="L72:M72"/>
  </mergeCells>
  <pageMargins left="7.874015748031496E-2" right="0.23622047244094491" top="0.23622047244094491" bottom="0.11811023622047245" header="0.27559055118110237"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AD57"/>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1" width="9" style="136" customWidth="1"/>
    <col min="12" max="12" width="8.42578125" style="136" customWidth="1"/>
    <col min="13" max="13" width="9.28515625" style="136" customWidth="1"/>
    <col min="14" max="14" width="9.140625" style="136" customWidth="1"/>
    <col min="15" max="15" width="2.5703125" style="136" customWidth="1"/>
    <col min="16" max="16" width="1" style="136" customWidth="1"/>
    <col min="17" max="16384" width="9.140625" style="136"/>
  </cols>
  <sheetData>
    <row r="1" spans="1:16" ht="13.5" customHeight="1" x14ac:dyDescent="0.2">
      <c r="A1" s="135"/>
      <c r="B1" s="241"/>
      <c r="C1" s="241"/>
      <c r="D1" s="241"/>
      <c r="E1" s="230"/>
      <c r="F1" s="230"/>
      <c r="G1" s="230"/>
      <c r="H1" s="230"/>
      <c r="I1" s="230"/>
      <c r="J1" s="230"/>
      <c r="K1" s="230"/>
      <c r="L1" s="1564" t="s">
        <v>325</v>
      </c>
      <c r="M1" s="1564"/>
      <c r="N1" s="1564"/>
      <c r="O1" s="1564"/>
      <c r="P1" s="135"/>
    </row>
    <row r="2" spans="1:16" ht="6" customHeight="1" x14ac:dyDescent="0.2">
      <c r="A2" s="135"/>
      <c r="B2" s="242"/>
      <c r="C2" s="405"/>
      <c r="D2" s="405"/>
      <c r="E2" s="229"/>
      <c r="F2" s="229"/>
      <c r="G2" s="229"/>
      <c r="H2" s="229"/>
      <c r="I2" s="229"/>
      <c r="J2" s="229"/>
      <c r="K2" s="229"/>
      <c r="L2" s="229"/>
      <c r="M2" s="229"/>
      <c r="N2" s="137"/>
      <c r="O2" s="137"/>
      <c r="P2" s="135"/>
    </row>
    <row r="3" spans="1:16" ht="13.5" customHeight="1" thickBot="1" x14ac:dyDescent="0.25">
      <c r="A3" s="135"/>
      <c r="B3" s="243"/>
      <c r="C3" s="138"/>
      <c r="D3" s="138"/>
      <c r="E3" s="138"/>
      <c r="F3" s="137"/>
      <c r="G3" s="137"/>
      <c r="H3" s="137"/>
      <c r="I3" s="137"/>
      <c r="J3" s="137"/>
      <c r="K3" s="137"/>
      <c r="L3" s="579"/>
      <c r="M3" s="579"/>
      <c r="N3" s="579" t="s">
        <v>70</v>
      </c>
      <c r="O3" s="579"/>
      <c r="P3" s="579"/>
    </row>
    <row r="4" spans="1:16" ht="15" customHeight="1" thickBot="1" x14ac:dyDescent="0.25">
      <c r="A4" s="135"/>
      <c r="B4" s="243"/>
      <c r="C4" s="257" t="s">
        <v>301</v>
      </c>
      <c r="D4" s="260"/>
      <c r="E4" s="260"/>
      <c r="F4" s="260"/>
      <c r="G4" s="260"/>
      <c r="H4" s="260"/>
      <c r="I4" s="260"/>
      <c r="J4" s="260"/>
      <c r="K4" s="260"/>
      <c r="L4" s="260"/>
      <c r="M4" s="260"/>
      <c r="N4" s="261"/>
      <c r="O4" s="579"/>
      <c r="P4" s="579"/>
    </row>
    <row r="5" spans="1:16" ht="7.5" customHeight="1" x14ac:dyDescent="0.2">
      <c r="A5" s="135"/>
      <c r="B5" s="243"/>
      <c r="C5" s="1565" t="s">
        <v>85</v>
      </c>
      <c r="D5" s="1565"/>
      <c r="E5" s="137"/>
      <c r="F5" s="11"/>
      <c r="G5" s="137"/>
      <c r="H5" s="137"/>
      <c r="I5" s="137"/>
      <c r="J5" s="137"/>
      <c r="K5" s="137"/>
      <c r="L5" s="579"/>
      <c r="M5" s="579"/>
      <c r="N5" s="579"/>
      <c r="O5" s="579"/>
      <c r="P5" s="579"/>
    </row>
    <row r="6" spans="1:16" ht="13.5" customHeight="1" x14ac:dyDescent="0.2">
      <c r="A6" s="135"/>
      <c r="B6" s="243"/>
      <c r="C6" s="1566"/>
      <c r="D6" s="1566"/>
      <c r="E6" s="81">
        <v>1999</v>
      </c>
      <c r="F6" s="81"/>
      <c r="G6" s="137"/>
      <c r="H6" s="82">
        <v>2010</v>
      </c>
      <c r="I6" s="82">
        <v>2011</v>
      </c>
      <c r="J6" s="82">
        <v>2012</v>
      </c>
      <c r="K6" s="82">
        <v>2013</v>
      </c>
      <c r="L6" s="82">
        <v>2014</v>
      </c>
      <c r="M6" s="82">
        <v>2015</v>
      </c>
      <c r="N6" s="82">
        <v>2016</v>
      </c>
      <c r="O6" s="579"/>
      <c r="P6" s="579"/>
    </row>
    <row r="7" spans="1:16" ht="2.25" customHeight="1" x14ac:dyDescent="0.2">
      <c r="A7" s="135"/>
      <c r="B7" s="243"/>
      <c r="C7" s="83"/>
      <c r="D7" s="83"/>
      <c r="E7" s="11"/>
      <c r="F7" s="11"/>
      <c r="G7" s="137"/>
      <c r="H7" s="11"/>
      <c r="I7" s="11"/>
      <c r="J7" s="11"/>
      <c r="K7" s="11"/>
      <c r="L7" s="11"/>
      <c r="M7" s="11"/>
      <c r="N7" s="11"/>
      <c r="O7" s="579"/>
      <c r="P7" s="579"/>
    </row>
    <row r="8" spans="1:16" ht="30" customHeight="1" x14ac:dyDescent="0.2">
      <c r="A8" s="135"/>
      <c r="B8" s="243"/>
      <c r="C8" s="1567" t="s">
        <v>300</v>
      </c>
      <c r="D8" s="1567"/>
      <c r="E8" s="1567"/>
      <c r="F8" s="1567"/>
      <c r="G8" s="228"/>
      <c r="H8" s="1138">
        <v>475</v>
      </c>
      <c r="I8" s="1138">
        <v>485</v>
      </c>
      <c r="J8" s="1138">
        <v>485</v>
      </c>
      <c r="K8" s="1138">
        <v>485</v>
      </c>
      <c r="L8" s="1138">
        <v>505</v>
      </c>
      <c r="M8" s="1233">
        <v>505</v>
      </c>
      <c r="N8" s="1233">
        <v>530</v>
      </c>
      <c r="O8" s="203"/>
      <c r="P8" s="203"/>
    </row>
    <row r="9" spans="1:16" ht="31.5" customHeight="1" x14ac:dyDescent="0.2">
      <c r="A9" s="135"/>
      <c r="B9" s="245"/>
      <c r="C9" s="202" t="s">
        <v>287</v>
      </c>
      <c r="D9" s="202"/>
      <c r="E9" s="199"/>
      <c r="F9" s="199"/>
      <c r="G9" s="201"/>
      <c r="H9" s="200" t="s">
        <v>449</v>
      </c>
      <c r="I9" s="200" t="s">
        <v>286</v>
      </c>
      <c r="J9" s="574" t="s">
        <v>342</v>
      </c>
      <c r="K9" s="574" t="s">
        <v>342</v>
      </c>
      <c r="L9" s="200" t="s">
        <v>413</v>
      </c>
      <c r="M9" s="574" t="s">
        <v>342</v>
      </c>
      <c r="N9" s="200" t="s">
        <v>450</v>
      </c>
      <c r="O9" s="200"/>
      <c r="P9" s="200"/>
    </row>
    <row r="10" spans="1:16" s="141" customFormat="1" ht="18" customHeight="1" x14ac:dyDescent="0.2">
      <c r="A10" s="139"/>
      <c r="B10" s="244"/>
      <c r="C10" s="142" t="s">
        <v>285</v>
      </c>
      <c r="D10" s="142"/>
      <c r="E10" s="199"/>
      <c r="F10" s="199"/>
      <c r="G10" s="140"/>
      <c r="H10" s="199" t="s">
        <v>284</v>
      </c>
      <c r="I10" s="199" t="s">
        <v>283</v>
      </c>
      <c r="J10" s="574" t="s">
        <v>342</v>
      </c>
      <c r="K10" s="574" t="s">
        <v>342</v>
      </c>
      <c r="L10" s="574" t="s">
        <v>414</v>
      </c>
      <c r="M10" s="574" t="s">
        <v>342</v>
      </c>
      <c r="N10" s="574" t="s">
        <v>448</v>
      </c>
      <c r="O10" s="199"/>
      <c r="P10" s="199"/>
    </row>
    <row r="11" spans="1:16" ht="20.25" customHeight="1" thickBot="1" x14ac:dyDescent="0.25">
      <c r="A11" s="135"/>
      <c r="B11" s="243"/>
      <c r="C11" s="581" t="s">
        <v>343</v>
      </c>
      <c r="D11" s="580"/>
      <c r="E11" s="137"/>
      <c r="F11" s="137"/>
      <c r="G11" s="137"/>
      <c r="H11" s="137"/>
      <c r="I11" s="137"/>
      <c r="J11" s="137"/>
      <c r="K11" s="137"/>
      <c r="L11" s="137"/>
      <c r="M11" s="137"/>
      <c r="N11" s="579"/>
      <c r="O11" s="137"/>
      <c r="P11" s="135"/>
    </row>
    <row r="12" spans="1:16" s="141" customFormat="1" ht="13.5" customHeight="1" thickBot="1" x14ac:dyDescent="0.25">
      <c r="A12" s="139"/>
      <c r="B12" s="244"/>
      <c r="C12" s="257" t="s">
        <v>282</v>
      </c>
      <c r="D12" s="258"/>
      <c r="E12" s="258"/>
      <c r="F12" s="258"/>
      <c r="G12" s="258"/>
      <c r="H12" s="258"/>
      <c r="I12" s="258"/>
      <c r="J12" s="258"/>
      <c r="K12" s="258"/>
      <c r="L12" s="258"/>
      <c r="M12" s="258"/>
      <c r="N12" s="259"/>
      <c r="O12" s="137"/>
      <c r="P12" s="135"/>
    </row>
    <row r="13" spans="1:16" ht="7.5" customHeight="1" x14ac:dyDescent="0.2">
      <c r="A13" s="135"/>
      <c r="B13" s="243"/>
      <c r="C13" s="1568" t="s">
        <v>279</v>
      </c>
      <c r="D13" s="1568"/>
      <c r="E13" s="143"/>
      <c r="F13" s="143"/>
      <c r="G13" s="84"/>
      <c r="H13" s="144"/>
      <c r="I13" s="144"/>
      <c r="J13" s="144"/>
      <c r="K13" s="144"/>
      <c r="L13" s="144"/>
      <c r="M13" s="144"/>
      <c r="N13" s="144"/>
      <c r="O13" s="137"/>
      <c r="P13" s="135"/>
    </row>
    <row r="14" spans="1:16" ht="13.5" customHeight="1" x14ac:dyDescent="0.2">
      <c r="A14" s="135"/>
      <c r="B14" s="243"/>
      <c r="C14" s="1569"/>
      <c r="D14" s="1569"/>
      <c r="E14" s="143"/>
      <c r="F14" s="143"/>
      <c r="G14" s="84"/>
      <c r="H14" s="1264">
        <v>2012</v>
      </c>
      <c r="I14" s="1570">
        <v>2013</v>
      </c>
      <c r="J14" s="1570"/>
      <c r="K14" s="1570">
        <v>2014</v>
      </c>
      <c r="L14" s="1570"/>
      <c r="M14" s="1570">
        <v>2015</v>
      </c>
      <c r="N14" s="1570"/>
      <c r="O14" s="137"/>
      <c r="P14" s="135"/>
    </row>
    <row r="15" spans="1:16" ht="12.75" customHeight="1" x14ac:dyDescent="0.2">
      <c r="A15" s="135"/>
      <c r="B15" s="243"/>
      <c r="C15" s="143"/>
      <c r="D15" s="143"/>
      <c r="E15" s="143"/>
      <c r="F15" s="143"/>
      <c r="G15" s="84"/>
      <c r="H15" s="487" t="s">
        <v>86</v>
      </c>
      <c r="I15" s="736" t="s">
        <v>87</v>
      </c>
      <c r="J15" s="487" t="s">
        <v>86</v>
      </c>
      <c r="K15" s="999" t="s">
        <v>87</v>
      </c>
      <c r="L15" s="737" t="s">
        <v>86</v>
      </c>
      <c r="M15" s="999" t="s">
        <v>87</v>
      </c>
      <c r="N15" s="737" t="s">
        <v>86</v>
      </c>
      <c r="O15" s="137"/>
      <c r="P15" s="135"/>
    </row>
    <row r="16" spans="1:16" ht="4.5" customHeight="1" x14ac:dyDescent="0.2">
      <c r="A16" s="135"/>
      <c r="B16" s="243"/>
      <c r="C16" s="143"/>
      <c r="D16" s="143"/>
      <c r="E16" s="143"/>
      <c r="F16" s="143"/>
      <c r="G16" s="84"/>
      <c r="H16" s="409"/>
      <c r="I16" s="409"/>
      <c r="J16" s="409"/>
      <c r="K16" s="1019"/>
      <c r="L16" s="409"/>
      <c r="M16" s="409"/>
      <c r="N16" s="409"/>
      <c r="O16" s="144"/>
      <c r="P16" s="135"/>
    </row>
    <row r="17" spans="1:16" ht="15" customHeight="1" x14ac:dyDescent="0.2">
      <c r="A17" s="135"/>
      <c r="B17" s="243"/>
      <c r="C17" s="222" t="s">
        <v>299</v>
      </c>
      <c r="D17" s="254"/>
      <c r="E17" s="249"/>
      <c r="F17" s="249"/>
      <c r="G17" s="256"/>
      <c r="H17" s="575">
        <v>962.38</v>
      </c>
      <c r="I17" s="575">
        <v>962.96</v>
      </c>
      <c r="J17" s="575">
        <v>958.81</v>
      </c>
      <c r="K17" s="1023">
        <v>945.78</v>
      </c>
      <c r="L17" s="575">
        <v>946.97</v>
      </c>
      <c r="M17" s="575">
        <v>950.9</v>
      </c>
      <c r="N17" s="575">
        <f>+J37</f>
        <v>952.67243142082441</v>
      </c>
      <c r="O17" s="144"/>
      <c r="P17" s="135"/>
    </row>
    <row r="18" spans="1:16" ht="13.5" customHeight="1" x14ac:dyDescent="0.2">
      <c r="A18" s="135"/>
      <c r="B18" s="243"/>
      <c r="C18" s="584" t="s">
        <v>72</v>
      </c>
      <c r="D18" s="145"/>
      <c r="E18" s="143"/>
      <c r="F18" s="143"/>
      <c r="G18" s="84"/>
      <c r="H18" s="576">
        <v>1043.17</v>
      </c>
      <c r="I18" s="576">
        <v>1043.8499999999999</v>
      </c>
      <c r="J18" s="576">
        <v>1037.9100000000001</v>
      </c>
      <c r="K18" s="1024">
        <v>1032.19</v>
      </c>
      <c r="L18" s="576">
        <v>1033.18</v>
      </c>
      <c r="M18" s="576">
        <v>1035.1600000000001</v>
      </c>
      <c r="N18" s="576">
        <v>1034.2916578226188</v>
      </c>
      <c r="O18" s="144"/>
      <c r="P18" s="135"/>
    </row>
    <row r="19" spans="1:16" ht="13.5" customHeight="1" x14ac:dyDescent="0.2">
      <c r="A19" s="135"/>
      <c r="B19" s="243"/>
      <c r="C19" s="584" t="s">
        <v>71</v>
      </c>
      <c r="D19" s="145"/>
      <c r="E19" s="143"/>
      <c r="F19" s="143"/>
      <c r="G19" s="84"/>
      <c r="H19" s="576">
        <v>856.25</v>
      </c>
      <c r="I19" s="576">
        <v>857.33</v>
      </c>
      <c r="J19" s="576">
        <v>853.8</v>
      </c>
      <c r="K19" s="1024">
        <v>840.78</v>
      </c>
      <c r="L19" s="576">
        <v>842.98</v>
      </c>
      <c r="M19" s="576">
        <v>849.53</v>
      </c>
      <c r="N19" s="576">
        <v>852.69380865007668</v>
      </c>
      <c r="O19" s="144"/>
      <c r="P19" s="135"/>
    </row>
    <row r="20" spans="1:16" ht="6.75" customHeight="1" x14ac:dyDescent="0.2">
      <c r="A20" s="135"/>
      <c r="B20" s="243"/>
      <c r="C20" s="176"/>
      <c r="D20" s="145"/>
      <c r="E20" s="143"/>
      <c r="F20" s="143"/>
      <c r="G20" s="84"/>
      <c r="H20" s="585"/>
      <c r="I20" s="585"/>
      <c r="J20" s="585"/>
      <c r="K20" s="1025"/>
      <c r="L20" s="585"/>
      <c r="M20" s="585"/>
      <c r="N20" s="585"/>
      <c r="O20" s="144"/>
      <c r="P20" s="135"/>
    </row>
    <row r="21" spans="1:16" ht="15" customHeight="1" x14ac:dyDescent="0.2">
      <c r="A21" s="135"/>
      <c r="B21" s="243"/>
      <c r="C21" s="222" t="s">
        <v>298</v>
      </c>
      <c r="D21" s="254"/>
      <c r="E21" s="249"/>
      <c r="F21" s="249"/>
      <c r="G21" s="253"/>
      <c r="H21" s="575">
        <v>1123.5</v>
      </c>
      <c r="I21" s="575">
        <v>1124.83</v>
      </c>
      <c r="J21" s="575">
        <v>1125.5899999999999</v>
      </c>
      <c r="K21" s="1029">
        <v>1120.4000000000001</v>
      </c>
      <c r="L21" s="575">
        <v>1124.49</v>
      </c>
      <c r="M21" s="575">
        <v>1140.3699999999999</v>
      </c>
      <c r="N21" s="575">
        <f>+L37</f>
        <v>1130.3699999999999</v>
      </c>
      <c r="O21" s="144"/>
      <c r="P21" s="135"/>
    </row>
    <row r="22" spans="1:16" s="147" customFormat="1" ht="13.5" customHeight="1" x14ac:dyDescent="0.2">
      <c r="A22" s="146"/>
      <c r="B22" s="246"/>
      <c r="C22" s="584" t="s">
        <v>72</v>
      </c>
      <c r="D22" s="145"/>
      <c r="E22" s="143"/>
      <c r="F22" s="143"/>
      <c r="G22" s="84"/>
      <c r="H22" s="576">
        <v>1231.47</v>
      </c>
      <c r="I22" s="576">
        <v>1232.1199999999999</v>
      </c>
      <c r="J22" s="576">
        <v>1233.47</v>
      </c>
      <c r="K22" s="1020">
        <v>1241.71</v>
      </c>
      <c r="L22" s="576">
        <v>1246.24</v>
      </c>
      <c r="M22" s="576">
        <v>1262.17</v>
      </c>
      <c r="N22" s="576">
        <v>1245.79</v>
      </c>
      <c r="O22" s="143"/>
      <c r="P22" s="146"/>
    </row>
    <row r="23" spans="1:16" s="147" customFormat="1" ht="13.5" customHeight="1" x14ac:dyDescent="0.2">
      <c r="A23" s="146"/>
      <c r="B23" s="246"/>
      <c r="C23" s="584" t="s">
        <v>71</v>
      </c>
      <c r="D23" s="145"/>
      <c r="E23" s="143"/>
      <c r="F23" s="143"/>
      <c r="G23" s="84"/>
      <c r="H23" s="576">
        <v>981.64</v>
      </c>
      <c r="I23" s="576">
        <v>984.61</v>
      </c>
      <c r="J23" s="576">
        <v>982.36</v>
      </c>
      <c r="K23" s="1024">
        <v>972.99</v>
      </c>
      <c r="L23" s="576">
        <v>977.62</v>
      </c>
      <c r="M23" s="576">
        <v>993.84</v>
      </c>
      <c r="N23" s="576">
        <v>989</v>
      </c>
      <c r="O23" s="143"/>
      <c r="P23" s="146"/>
    </row>
    <row r="24" spans="1:16" ht="15" customHeight="1" x14ac:dyDescent="0.2">
      <c r="A24" s="135"/>
      <c r="B24" s="243"/>
      <c r="C24" s="1262" t="s">
        <v>499</v>
      </c>
      <c r="E24" s="143"/>
      <c r="F24" s="143"/>
      <c r="G24" s="84"/>
      <c r="H24" s="1261">
        <f t="shared" ref="H24:K24" si="0">+H23/H22</f>
        <v>0.79712863488351315</v>
      </c>
      <c r="I24" s="1261">
        <f t="shared" si="0"/>
        <v>0.79911859234490157</v>
      </c>
      <c r="J24" s="1261">
        <f t="shared" si="0"/>
        <v>0.79641985617809918</v>
      </c>
      <c r="K24" s="1263">
        <f t="shared" si="0"/>
        <v>0.78358876066070171</v>
      </c>
      <c r="L24" s="1261">
        <f>+L23/L22</f>
        <v>0.78445564257285916</v>
      </c>
      <c r="M24" s="1260">
        <f>+M23/M22</f>
        <v>0.78740581696601886</v>
      </c>
      <c r="N24" s="1260">
        <f>+N23/N22</f>
        <v>0.79387376684673983</v>
      </c>
      <c r="O24" s="144"/>
      <c r="P24" s="135"/>
    </row>
    <row r="25" spans="1:16" ht="21.75" customHeight="1" x14ac:dyDescent="0.2">
      <c r="A25" s="135"/>
      <c r="B25" s="243"/>
      <c r="C25" s="222" t="s">
        <v>297</v>
      </c>
      <c r="D25" s="254"/>
      <c r="E25" s="249"/>
      <c r="F25" s="249"/>
      <c r="G25" s="255"/>
      <c r="H25" s="577">
        <f t="shared" ref="H25:M25" si="1">H17/H21*100</f>
        <v>85.659101023586999</v>
      </c>
      <c r="I25" s="577">
        <f t="shared" si="1"/>
        <v>85.609380973124843</v>
      </c>
      <c r="J25" s="577">
        <f t="shared" si="1"/>
        <v>85.182881866398958</v>
      </c>
      <c r="K25" s="1026">
        <f t="shared" si="1"/>
        <v>84.41449482327738</v>
      </c>
      <c r="L25" s="577">
        <f t="shared" si="1"/>
        <v>84.21328780158116</v>
      </c>
      <c r="M25" s="577">
        <f t="shared" si="1"/>
        <v>83.385217078667452</v>
      </c>
      <c r="N25" s="577">
        <f>N17/N21*100</f>
        <v>84.279698808427725</v>
      </c>
      <c r="O25" s="144"/>
      <c r="P25" s="135"/>
    </row>
    <row r="26" spans="1:16" ht="13.5" customHeight="1" x14ac:dyDescent="0.2">
      <c r="A26" s="135"/>
      <c r="B26" s="243"/>
      <c r="C26" s="584" t="s">
        <v>72</v>
      </c>
      <c r="D26" s="145"/>
      <c r="E26" s="143"/>
      <c r="F26" s="143"/>
      <c r="G26" s="198"/>
      <c r="H26" s="800">
        <f t="shared" ref="H26:J26" si="2">H18/H22*100</f>
        <v>84.709331124590932</v>
      </c>
      <c r="I26" s="800">
        <f t="shared" si="2"/>
        <v>84.719832483848975</v>
      </c>
      <c r="J26" s="800">
        <f t="shared" si="2"/>
        <v>84.145540629281626</v>
      </c>
      <c r="K26" s="1027">
        <f>K18/K22*100</f>
        <v>83.126494914271447</v>
      </c>
      <c r="L26" s="800">
        <f>L18/L22*100</f>
        <v>82.903774553858014</v>
      </c>
      <c r="M26" s="800">
        <f>M18/M22*100</f>
        <v>82.014308690588436</v>
      </c>
      <c r="N26" s="800">
        <f>N18/N22*100</f>
        <v>83.022953934661444</v>
      </c>
      <c r="O26" s="144"/>
      <c r="P26" s="135"/>
    </row>
    <row r="27" spans="1:16" ht="13.5" customHeight="1" x14ac:dyDescent="0.2">
      <c r="A27" s="135"/>
      <c r="B27" s="243"/>
      <c r="C27" s="584" t="s">
        <v>71</v>
      </c>
      <c r="D27" s="145"/>
      <c r="E27" s="143"/>
      <c r="F27" s="143"/>
      <c r="G27" s="198"/>
      <c r="H27" s="800">
        <f t="shared" ref="H27:K27" si="3">H19/H23*100</f>
        <v>87.226478138625168</v>
      </c>
      <c r="I27" s="800">
        <f t="shared" si="3"/>
        <v>87.073054305765737</v>
      </c>
      <c r="J27" s="800">
        <f t="shared" si="3"/>
        <v>86.913147929475954</v>
      </c>
      <c r="K27" s="1027">
        <f t="shared" si="3"/>
        <v>86.411987790213658</v>
      </c>
      <c r="L27" s="800">
        <f>L19/L23*100</f>
        <v>86.227777664123067</v>
      </c>
      <c r="M27" s="800">
        <f>M19/M23*100</f>
        <v>85.479554052966265</v>
      </c>
      <c r="N27" s="800">
        <f>N19/N23*100</f>
        <v>86.217776405467816</v>
      </c>
      <c r="O27" s="144"/>
      <c r="P27" s="135"/>
    </row>
    <row r="28" spans="1:16" ht="6.75" customHeight="1" x14ac:dyDescent="0.2">
      <c r="A28" s="135"/>
      <c r="B28" s="243"/>
      <c r="C28" s="176"/>
      <c r="D28" s="145"/>
      <c r="E28" s="143"/>
      <c r="F28" s="143"/>
      <c r="G28" s="197"/>
      <c r="H28" s="578"/>
      <c r="I28" s="578"/>
      <c r="J28" s="578"/>
      <c r="K28" s="1028"/>
      <c r="L28" s="578"/>
      <c r="M28" s="578"/>
      <c r="N28" s="578"/>
      <c r="O28" s="144"/>
      <c r="P28" s="135"/>
    </row>
    <row r="29" spans="1:16" ht="23.25" customHeight="1" x14ac:dyDescent="0.2">
      <c r="A29" s="135"/>
      <c r="B29" s="243"/>
      <c r="C29" s="1550" t="s">
        <v>296</v>
      </c>
      <c r="D29" s="1550"/>
      <c r="E29" s="1550"/>
      <c r="F29" s="1550"/>
      <c r="G29" s="253"/>
      <c r="H29" s="575">
        <v>12.9</v>
      </c>
      <c r="I29" s="575">
        <v>11.7</v>
      </c>
      <c r="J29" s="575">
        <v>12</v>
      </c>
      <c r="K29" s="1023">
        <v>13.2</v>
      </c>
      <c r="L29" s="575">
        <v>19.600000000000001</v>
      </c>
      <c r="M29" s="575">
        <v>21.4</v>
      </c>
      <c r="N29" s="575">
        <f>+N37</f>
        <v>21.1</v>
      </c>
      <c r="O29" s="144"/>
      <c r="P29" s="135"/>
    </row>
    <row r="30" spans="1:16" ht="13.5" customHeight="1" x14ac:dyDescent="0.2">
      <c r="A30" s="146"/>
      <c r="B30" s="246"/>
      <c r="C30" s="584" t="s">
        <v>281</v>
      </c>
      <c r="D30" s="145"/>
      <c r="E30" s="143"/>
      <c r="F30" s="143"/>
      <c r="G30" s="84"/>
      <c r="H30" s="576">
        <v>10.1</v>
      </c>
      <c r="I30" s="576">
        <v>9.1999999999999993</v>
      </c>
      <c r="J30" s="576">
        <v>8.6999999999999993</v>
      </c>
      <c r="K30" s="1020">
        <v>8.1</v>
      </c>
      <c r="L30" s="576">
        <v>15.1</v>
      </c>
      <c r="M30" s="576">
        <v>16.899999999999999</v>
      </c>
      <c r="N30" s="576">
        <v>17</v>
      </c>
      <c r="P30" s="135"/>
    </row>
    <row r="31" spans="1:16" ht="13.5" customHeight="1" x14ac:dyDescent="0.2">
      <c r="A31" s="135"/>
      <c r="B31" s="243"/>
      <c r="C31" s="584" t="s">
        <v>280</v>
      </c>
      <c r="D31" s="145"/>
      <c r="E31" s="143"/>
      <c r="F31" s="143"/>
      <c r="G31" s="84"/>
      <c r="H31" s="576">
        <v>16.600000000000001</v>
      </c>
      <c r="I31" s="576">
        <v>15.1</v>
      </c>
      <c r="J31" s="576">
        <v>16.5</v>
      </c>
      <c r="K31" s="1020">
        <v>19.3</v>
      </c>
      <c r="L31" s="576">
        <v>25</v>
      </c>
      <c r="M31" s="576">
        <v>26.9</v>
      </c>
      <c r="N31" s="576">
        <v>26.2</v>
      </c>
      <c r="O31" s="144"/>
      <c r="P31" s="135"/>
    </row>
    <row r="32" spans="1:16" ht="20.25" customHeight="1" thickBot="1" x14ac:dyDescent="0.25">
      <c r="A32" s="135"/>
      <c r="B32" s="243"/>
      <c r="C32" s="176"/>
      <c r="D32" s="145"/>
      <c r="E32" s="143"/>
      <c r="F32" s="143"/>
      <c r="G32" s="1560"/>
      <c r="H32" s="1560"/>
      <c r="I32" s="1560"/>
      <c r="J32" s="1560"/>
      <c r="K32" s="1560"/>
      <c r="L32" s="1560"/>
      <c r="M32" s="1561"/>
      <c r="N32" s="1561"/>
      <c r="O32" s="144"/>
      <c r="P32" s="135"/>
    </row>
    <row r="33" spans="1:30" ht="30.75" customHeight="1" thickBot="1" x14ac:dyDescent="0.25">
      <c r="A33" s="135"/>
      <c r="B33" s="243"/>
      <c r="C33" s="1552" t="s">
        <v>295</v>
      </c>
      <c r="D33" s="1553"/>
      <c r="E33" s="1553"/>
      <c r="F33" s="1553"/>
      <c r="G33" s="1553"/>
      <c r="H33" s="1553"/>
      <c r="I33" s="1553"/>
      <c r="J33" s="1553"/>
      <c r="K33" s="1553"/>
      <c r="L33" s="1553"/>
      <c r="M33" s="1553"/>
      <c r="N33" s="1554"/>
      <c r="O33" s="191"/>
      <c r="P33" s="135"/>
    </row>
    <row r="34" spans="1:30" ht="7.5" customHeight="1" x14ac:dyDescent="0.2">
      <c r="A34" s="135"/>
      <c r="B34" s="243"/>
      <c r="C34" s="1555" t="s">
        <v>279</v>
      </c>
      <c r="D34" s="1555"/>
      <c r="E34" s="194"/>
      <c r="F34" s="193"/>
      <c r="G34" s="148"/>
      <c r="H34" s="149"/>
      <c r="I34" s="149"/>
      <c r="J34" s="149"/>
      <c r="K34" s="149"/>
      <c r="L34" s="149"/>
      <c r="M34" s="149"/>
      <c r="N34" s="149"/>
      <c r="O34" s="191"/>
      <c r="P34" s="135"/>
      <c r="S34" s="141"/>
      <c r="T34" s="141"/>
      <c r="U34" s="141"/>
      <c r="V34" s="141"/>
      <c r="W34" s="141"/>
      <c r="X34" s="141"/>
      <c r="Y34" s="141"/>
      <c r="Z34" s="141"/>
      <c r="AA34" s="141"/>
      <c r="AB34" s="141"/>
      <c r="AC34" s="141"/>
      <c r="AD34" s="141"/>
    </row>
    <row r="35" spans="1:30" ht="36" customHeight="1" x14ac:dyDescent="0.2">
      <c r="A35" s="135"/>
      <c r="B35" s="243"/>
      <c r="C35" s="1556"/>
      <c r="D35" s="1556"/>
      <c r="E35" s="196"/>
      <c r="F35" s="196"/>
      <c r="G35" s="196"/>
      <c r="H35" s="196"/>
      <c r="I35" s="1557" t="s">
        <v>278</v>
      </c>
      <c r="J35" s="1558"/>
      <c r="K35" s="1559" t="s">
        <v>277</v>
      </c>
      <c r="L35" s="1558"/>
      <c r="M35" s="1559" t="s">
        <v>276</v>
      </c>
      <c r="N35" s="1557"/>
      <c r="O35" s="191"/>
      <c r="P35" s="135"/>
    </row>
    <row r="36" spans="1:30" s="141" customFormat="1" ht="22.5" customHeight="1" x14ac:dyDescent="0.2">
      <c r="A36" s="139"/>
      <c r="B36" s="244"/>
      <c r="C36" s="196"/>
      <c r="D36" s="196"/>
      <c r="E36" s="196"/>
      <c r="F36" s="196"/>
      <c r="G36" s="196"/>
      <c r="H36" s="196"/>
      <c r="I36" s="998" t="s">
        <v>451</v>
      </c>
      <c r="J36" s="998" t="s">
        <v>500</v>
      </c>
      <c r="K36" s="998" t="s">
        <v>451</v>
      </c>
      <c r="L36" s="998" t="s">
        <v>500</v>
      </c>
      <c r="M36" s="998" t="s">
        <v>451</v>
      </c>
      <c r="N36" s="998" t="s">
        <v>500</v>
      </c>
      <c r="O36" s="195"/>
      <c r="P36" s="139"/>
      <c r="S36" s="136"/>
      <c r="T36" s="136"/>
      <c r="U36" s="136"/>
      <c r="V36" s="136"/>
      <c r="W36" s="136"/>
      <c r="X36" s="136"/>
      <c r="Y36" s="136"/>
      <c r="Z36" s="136"/>
      <c r="AA36" s="136"/>
      <c r="AB36" s="136"/>
      <c r="AC36" s="136"/>
      <c r="AD36" s="136"/>
    </row>
    <row r="37" spans="1:30" ht="15" customHeight="1" x14ac:dyDescent="0.2">
      <c r="A37" s="135"/>
      <c r="B37" s="243"/>
      <c r="C37" s="222" t="s">
        <v>68</v>
      </c>
      <c r="D37" s="248"/>
      <c r="E37" s="249"/>
      <c r="F37" s="250"/>
      <c r="G37" s="251"/>
      <c r="H37" s="252"/>
      <c r="I37" s="1021">
        <v>950.9</v>
      </c>
      <c r="J37" s="1021">
        <v>952.67243142082441</v>
      </c>
      <c r="K37" s="1295">
        <v>1140.3699999999999</v>
      </c>
      <c r="L37" s="1021">
        <v>1130.3699999999999</v>
      </c>
      <c r="M37" s="1021">
        <v>21.4</v>
      </c>
      <c r="N37" s="1021">
        <v>21.1</v>
      </c>
      <c r="O37" s="191"/>
      <c r="P37" s="135"/>
      <c r="R37" s="1265"/>
      <c r="T37" s="272"/>
      <c r="U37" s="272"/>
      <c r="V37" s="272"/>
      <c r="W37" s="272"/>
      <c r="X37" s="272"/>
      <c r="Y37" s="272"/>
      <c r="Z37" s="272"/>
      <c r="AA37" s="272"/>
      <c r="AB37" s="272"/>
      <c r="AC37" s="272"/>
      <c r="AD37" s="272"/>
    </row>
    <row r="38" spans="1:30" ht="13.5" customHeight="1" x14ac:dyDescent="0.2">
      <c r="A38" s="135"/>
      <c r="B38" s="243"/>
      <c r="C38" s="99" t="s">
        <v>275</v>
      </c>
      <c r="D38" s="205"/>
      <c r="E38" s="205"/>
      <c r="F38" s="205"/>
      <c r="G38" s="205"/>
      <c r="H38" s="205"/>
      <c r="I38" s="1052">
        <v>948.1</v>
      </c>
      <c r="J38" s="1140">
        <v>959.61139513754881</v>
      </c>
      <c r="K38" s="1296">
        <v>1221.01</v>
      </c>
      <c r="L38" s="1140">
        <v>1236.47</v>
      </c>
      <c r="M38" s="1022">
        <v>10.5</v>
      </c>
      <c r="N38" s="1022">
        <v>8.1</v>
      </c>
      <c r="O38" s="1017"/>
      <c r="P38" s="919"/>
      <c r="R38" s="1265"/>
      <c r="T38" s="272"/>
      <c r="U38" s="272"/>
      <c r="V38" s="272"/>
      <c r="W38" s="272"/>
      <c r="X38" s="272"/>
      <c r="Y38" s="272"/>
      <c r="Z38" s="272"/>
      <c r="AA38" s="272"/>
      <c r="AB38" s="272"/>
      <c r="AC38" s="272"/>
      <c r="AD38" s="272"/>
    </row>
    <row r="39" spans="1:30" ht="13.5" customHeight="1" x14ac:dyDescent="0.2">
      <c r="A39" s="135"/>
      <c r="B39" s="243"/>
      <c r="C39" s="99" t="s">
        <v>274</v>
      </c>
      <c r="D39" s="205"/>
      <c r="E39" s="205"/>
      <c r="F39" s="205"/>
      <c r="G39" s="205"/>
      <c r="H39" s="205"/>
      <c r="I39" s="1052">
        <v>875.1</v>
      </c>
      <c r="J39" s="1140">
        <v>876.8579355342672</v>
      </c>
      <c r="K39" s="1296">
        <v>1054.42</v>
      </c>
      <c r="L39" s="1140">
        <v>1031.23</v>
      </c>
      <c r="M39" s="1022">
        <v>27.2</v>
      </c>
      <c r="N39" s="1022">
        <v>26.2</v>
      </c>
      <c r="O39" s="1017"/>
      <c r="P39" s="919"/>
      <c r="R39" s="1265"/>
      <c r="T39" s="272"/>
      <c r="U39" s="272"/>
      <c r="V39" s="272"/>
      <c r="W39" s="272"/>
      <c r="X39" s="272"/>
      <c r="Y39" s="272"/>
      <c r="Z39" s="272"/>
      <c r="AA39" s="272"/>
      <c r="AB39" s="272"/>
      <c r="AC39" s="272"/>
      <c r="AD39" s="272"/>
    </row>
    <row r="40" spans="1:30" ht="13.5" customHeight="1" x14ac:dyDescent="0.2">
      <c r="A40" s="135"/>
      <c r="B40" s="243"/>
      <c r="C40" s="99" t="s">
        <v>273</v>
      </c>
      <c r="D40" s="192"/>
      <c r="E40" s="192"/>
      <c r="F40" s="192"/>
      <c r="G40" s="192"/>
      <c r="H40" s="192"/>
      <c r="I40" s="1052">
        <v>2117.8000000000002</v>
      </c>
      <c r="J40" s="1140">
        <v>2177.140839068968</v>
      </c>
      <c r="K40" s="1296">
        <v>3291.76</v>
      </c>
      <c r="L40" s="1140">
        <v>3067.01</v>
      </c>
      <c r="M40" s="1022">
        <v>0.2</v>
      </c>
      <c r="N40" s="1022">
        <v>0.6</v>
      </c>
      <c r="O40" s="1017"/>
      <c r="P40" s="919"/>
      <c r="R40" s="1265"/>
      <c r="T40" s="272"/>
      <c r="U40" s="272"/>
      <c r="V40" s="272"/>
      <c r="W40" s="272"/>
      <c r="X40" s="272"/>
      <c r="Y40" s="272"/>
      <c r="Z40" s="272"/>
      <c r="AA40" s="272"/>
      <c r="AB40" s="272"/>
      <c r="AC40" s="272"/>
      <c r="AD40" s="272"/>
    </row>
    <row r="41" spans="1:30" ht="13.5" customHeight="1" x14ac:dyDescent="0.2">
      <c r="A41" s="135"/>
      <c r="B41" s="243"/>
      <c r="C41" s="99" t="s">
        <v>272</v>
      </c>
      <c r="D41" s="192"/>
      <c r="E41" s="192"/>
      <c r="F41" s="192"/>
      <c r="G41" s="192"/>
      <c r="H41" s="192"/>
      <c r="I41" s="1052">
        <v>931.1</v>
      </c>
      <c r="J41" s="1140">
        <v>895.59153758711216</v>
      </c>
      <c r="K41" s="1296">
        <v>1149.9100000000001</v>
      </c>
      <c r="L41" s="1140">
        <v>1101.0899999999999</v>
      </c>
      <c r="M41" s="1022">
        <v>18.5</v>
      </c>
      <c r="N41" s="1022">
        <v>18.899999999999999</v>
      </c>
      <c r="O41" s="1017"/>
      <c r="P41" s="919"/>
      <c r="R41" s="1265"/>
      <c r="T41" s="272"/>
      <c r="U41" s="272"/>
      <c r="V41" s="272"/>
      <c r="W41" s="272"/>
      <c r="X41" s="272"/>
      <c r="Y41" s="272"/>
      <c r="Z41" s="272"/>
      <c r="AA41" s="272"/>
      <c r="AB41" s="272"/>
      <c r="AC41" s="272"/>
      <c r="AD41" s="272"/>
    </row>
    <row r="42" spans="1:30" ht="13.5" customHeight="1" x14ac:dyDescent="0.2">
      <c r="A42" s="135"/>
      <c r="B42" s="243"/>
      <c r="C42" s="99" t="s">
        <v>271</v>
      </c>
      <c r="D42" s="192"/>
      <c r="E42" s="192"/>
      <c r="F42" s="192"/>
      <c r="G42" s="192"/>
      <c r="H42" s="192"/>
      <c r="I42" s="1052">
        <v>873.6</v>
      </c>
      <c r="J42" s="1140">
        <v>863.81888328486809</v>
      </c>
      <c r="K42" s="1296">
        <v>986.46</v>
      </c>
      <c r="L42" s="1140">
        <v>978.03</v>
      </c>
      <c r="M42" s="1022">
        <v>24.9</v>
      </c>
      <c r="N42" s="1022">
        <v>22.7</v>
      </c>
      <c r="O42" s="1017"/>
      <c r="P42" s="919"/>
      <c r="R42" s="1265"/>
      <c r="T42" s="272"/>
      <c r="U42" s="272"/>
      <c r="V42" s="272"/>
      <c r="W42" s="272"/>
      <c r="X42" s="272"/>
      <c r="Y42" s="272"/>
      <c r="Z42" s="272"/>
      <c r="AA42" s="272"/>
      <c r="AB42" s="272"/>
      <c r="AC42" s="272"/>
      <c r="AD42" s="272"/>
    </row>
    <row r="43" spans="1:30" ht="13.5" customHeight="1" x14ac:dyDescent="0.2">
      <c r="A43" s="135"/>
      <c r="B43" s="243"/>
      <c r="C43" s="99" t="s">
        <v>339</v>
      </c>
      <c r="D43" s="192"/>
      <c r="E43" s="192"/>
      <c r="F43" s="192"/>
      <c r="G43" s="192"/>
      <c r="H43" s="192"/>
      <c r="I43" s="1052">
        <v>924.5</v>
      </c>
      <c r="J43" s="1140">
        <v>922.87173456983521</v>
      </c>
      <c r="K43" s="1296">
        <v>1080.27</v>
      </c>
      <c r="L43" s="1140">
        <v>1082.3399999999999</v>
      </c>
      <c r="M43" s="1022">
        <v>22.5</v>
      </c>
      <c r="N43" s="1022">
        <v>20.9</v>
      </c>
      <c r="O43" s="1017"/>
      <c r="P43" s="919"/>
      <c r="R43" s="1265"/>
      <c r="T43" s="272"/>
      <c r="U43" s="272"/>
      <c r="V43" s="272"/>
      <c r="W43" s="272"/>
      <c r="X43" s="272"/>
      <c r="Y43" s="272"/>
      <c r="Z43" s="272"/>
      <c r="AA43" s="272"/>
      <c r="AB43" s="272"/>
      <c r="AC43" s="272"/>
      <c r="AD43" s="272"/>
    </row>
    <row r="44" spans="1:30" ht="13.5" customHeight="1" x14ac:dyDescent="0.2">
      <c r="A44" s="135"/>
      <c r="B44" s="243"/>
      <c r="C44" s="99" t="s">
        <v>270</v>
      </c>
      <c r="D44" s="99"/>
      <c r="E44" s="99"/>
      <c r="F44" s="99"/>
      <c r="G44" s="99"/>
      <c r="H44" s="99"/>
      <c r="I44" s="1052">
        <v>1091</v>
      </c>
      <c r="J44" s="1140">
        <v>1091.346120276452</v>
      </c>
      <c r="K44" s="1296">
        <v>1497.43</v>
      </c>
      <c r="L44" s="1140">
        <v>1455.62</v>
      </c>
      <c r="M44" s="1022">
        <v>9.3000000000000007</v>
      </c>
      <c r="N44" s="1022">
        <v>11.1</v>
      </c>
      <c r="O44" s="1017"/>
      <c r="P44" s="919"/>
      <c r="R44" s="1265"/>
      <c r="T44" s="272"/>
      <c r="U44" s="272"/>
      <c r="V44" s="272"/>
      <c r="W44" s="272"/>
      <c r="X44" s="272"/>
      <c r="Y44" s="272"/>
      <c r="Z44" s="272"/>
      <c r="AA44" s="272"/>
      <c r="AB44" s="272"/>
      <c r="AC44" s="272"/>
      <c r="AD44" s="272"/>
    </row>
    <row r="45" spans="1:30" ht="13.5" customHeight="1" x14ac:dyDescent="0.2">
      <c r="A45" s="135"/>
      <c r="B45" s="243"/>
      <c r="C45" s="99" t="s">
        <v>269</v>
      </c>
      <c r="D45" s="192"/>
      <c r="E45" s="192"/>
      <c r="F45" s="192"/>
      <c r="G45" s="192"/>
      <c r="H45" s="192"/>
      <c r="I45" s="1052">
        <v>692.2</v>
      </c>
      <c r="J45" s="1140">
        <v>711.04731478160693</v>
      </c>
      <c r="K45" s="1296">
        <v>751.73</v>
      </c>
      <c r="L45" s="1140">
        <v>773.74</v>
      </c>
      <c r="M45" s="1022">
        <v>29.9</v>
      </c>
      <c r="N45" s="1022">
        <v>34.700000000000003</v>
      </c>
      <c r="O45" s="1017"/>
      <c r="P45" s="919"/>
      <c r="R45" s="1265"/>
      <c r="T45" s="272"/>
      <c r="U45" s="272"/>
      <c r="V45" s="272"/>
      <c r="W45" s="272"/>
      <c r="X45" s="272"/>
      <c r="Y45" s="272"/>
      <c r="Z45" s="272"/>
      <c r="AA45" s="272"/>
      <c r="AB45" s="272"/>
      <c r="AC45" s="272"/>
      <c r="AD45" s="272"/>
    </row>
    <row r="46" spans="1:30" ht="13.5" customHeight="1" x14ac:dyDescent="0.2">
      <c r="A46" s="135"/>
      <c r="B46" s="243"/>
      <c r="C46" s="99" t="s">
        <v>268</v>
      </c>
      <c r="D46" s="192"/>
      <c r="E46" s="192"/>
      <c r="F46" s="192"/>
      <c r="G46" s="192"/>
      <c r="H46" s="192"/>
      <c r="I46" s="1052">
        <v>1539.9</v>
      </c>
      <c r="J46" s="1140">
        <v>1540.9372848268554</v>
      </c>
      <c r="K46" s="1296">
        <v>1822.39</v>
      </c>
      <c r="L46" s="1140">
        <v>1834.94</v>
      </c>
      <c r="M46" s="1022">
        <v>5</v>
      </c>
      <c r="N46" s="1022">
        <v>5.3</v>
      </c>
      <c r="O46" s="1017"/>
      <c r="P46" s="919"/>
      <c r="R46" s="1265"/>
      <c r="T46" s="272"/>
      <c r="U46" s="272"/>
      <c r="V46" s="272"/>
      <c r="W46" s="272"/>
      <c r="X46" s="272"/>
      <c r="Y46" s="272"/>
      <c r="Z46" s="272"/>
      <c r="AA46" s="272"/>
      <c r="AB46" s="272"/>
      <c r="AC46" s="272"/>
      <c r="AD46" s="272"/>
    </row>
    <row r="47" spans="1:30" ht="13.5" customHeight="1" x14ac:dyDescent="0.2">
      <c r="A47" s="135"/>
      <c r="B47" s="243"/>
      <c r="C47" s="99" t="s">
        <v>267</v>
      </c>
      <c r="D47" s="192"/>
      <c r="E47" s="192"/>
      <c r="F47" s="192"/>
      <c r="G47" s="192"/>
      <c r="H47" s="192"/>
      <c r="I47" s="1052">
        <v>1578.1</v>
      </c>
      <c r="J47" s="1140">
        <v>1572.5093203798053</v>
      </c>
      <c r="K47" s="1296">
        <v>2272.71</v>
      </c>
      <c r="L47" s="1140">
        <v>2270.06</v>
      </c>
      <c r="M47" s="1022">
        <v>1.4</v>
      </c>
      <c r="N47" s="1022">
        <v>1.2</v>
      </c>
      <c r="O47" s="1017"/>
      <c r="P47" s="919"/>
      <c r="R47" s="1265"/>
      <c r="T47" s="272"/>
      <c r="U47" s="272"/>
      <c r="V47" s="272"/>
      <c r="W47" s="272"/>
      <c r="X47" s="272"/>
      <c r="Y47" s="272"/>
      <c r="Z47" s="272"/>
      <c r="AA47" s="272"/>
      <c r="AB47" s="272"/>
      <c r="AC47" s="272"/>
      <c r="AD47" s="272"/>
    </row>
    <row r="48" spans="1:30" ht="13.5" customHeight="1" x14ac:dyDescent="0.2">
      <c r="A48" s="135"/>
      <c r="B48" s="243"/>
      <c r="C48" s="99" t="s">
        <v>266</v>
      </c>
      <c r="D48" s="192"/>
      <c r="E48" s="192"/>
      <c r="F48" s="192"/>
      <c r="G48" s="192"/>
      <c r="H48" s="192"/>
      <c r="I48" s="1052">
        <v>1040</v>
      </c>
      <c r="J48" s="1140">
        <v>1004.2502727339743</v>
      </c>
      <c r="K48" s="1296">
        <v>1146.82</v>
      </c>
      <c r="L48" s="1140">
        <v>1113.2</v>
      </c>
      <c r="M48" s="1022">
        <v>23.6</v>
      </c>
      <c r="N48" s="1022">
        <v>19.899999999999999</v>
      </c>
      <c r="O48" s="1017"/>
      <c r="P48" s="919"/>
      <c r="R48" s="1265"/>
      <c r="T48" s="272"/>
      <c r="U48" s="272"/>
      <c r="V48" s="272"/>
      <c r="W48" s="272"/>
      <c r="X48" s="272"/>
      <c r="Y48" s="272"/>
      <c r="Z48" s="272"/>
      <c r="AA48" s="272"/>
      <c r="AB48" s="272"/>
      <c r="AC48" s="272"/>
      <c r="AD48" s="272"/>
    </row>
    <row r="49" spans="1:30" ht="13.5" customHeight="1" x14ac:dyDescent="0.2">
      <c r="A49" s="135"/>
      <c r="B49" s="243"/>
      <c r="C49" s="99" t="s">
        <v>265</v>
      </c>
      <c r="D49" s="192"/>
      <c r="E49" s="192"/>
      <c r="F49" s="192"/>
      <c r="G49" s="192"/>
      <c r="H49" s="192"/>
      <c r="I49" s="1052">
        <v>1285.3</v>
      </c>
      <c r="J49" s="1140">
        <v>1277.4052178039108</v>
      </c>
      <c r="K49" s="1296">
        <v>1511.38</v>
      </c>
      <c r="L49" s="1140">
        <v>1452.63</v>
      </c>
      <c r="M49" s="1022">
        <v>7.4</v>
      </c>
      <c r="N49" s="1022">
        <v>8.4</v>
      </c>
      <c r="O49" s="1017"/>
      <c r="P49" s="919"/>
      <c r="R49" s="1265"/>
      <c r="T49" s="272"/>
      <c r="U49" s="272"/>
      <c r="V49" s="272"/>
      <c r="W49" s="272"/>
      <c r="X49" s="272"/>
      <c r="Y49" s="272"/>
      <c r="Z49" s="272"/>
      <c r="AA49" s="272"/>
      <c r="AB49" s="272"/>
      <c r="AC49" s="272"/>
      <c r="AD49" s="272"/>
    </row>
    <row r="50" spans="1:30" ht="13.5" customHeight="1" x14ac:dyDescent="0.2">
      <c r="A50" s="135"/>
      <c r="B50" s="243"/>
      <c r="C50" s="99" t="s">
        <v>264</v>
      </c>
      <c r="D50" s="192"/>
      <c r="E50" s="192"/>
      <c r="F50" s="192"/>
      <c r="G50" s="192"/>
      <c r="H50" s="192"/>
      <c r="I50" s="1052">
        <v>760.2</v>
      </c>
      <c r="J50" s="1140">
        <v>766.93772090756761</v>
      </c>
      <c r="K50" s="1296">
        <v>904.37</v>
      </c>
      <c r="L50" s="1140">
        <v>892.3</v>
      </c>
      <c r="M50" s="1022">
        <v>24.5</v>
      </c>
      <c r="N50" s="1022">
        <v>26.2</v>
      </c>
      <c r="O50" s="1017"/>
      <c r="P50" s="919"/>
      <c r="R50" s="1265"/>
      <c r="T50" s="272"/>
      <c r="U50" s="272"/>
      <c r="V50" s="272"/>
      <c r="W50" s="272"/>
      <c r="X50" s="272"/>
      <c r="Y50" s="272"/>
      <c r="Z50" s="272"/>
      <c r="AA50" s="272"/>
      <c r="AB50" s="272"/>
      <c r="AC50" s="272"/>
      <c r="AD50" s="272"/>
    </row>
    <row r="51" spans="1:30" ht="13.5" customHeight="1" x14ac:dyDescent="0.2">
      <c r="A51" s="135"/>
      <c r="B51" s="243"/>
      <c r="C51" s="99" t="s">
        <v>263</v>
      </c>
      <c r="D51" s="192"/>
      <c r="E51" s="192"/>
      <c r="F51" s="192"/>
      <c r="G51" s="192"/>
      <c r="H51" s="192"/>
      <c r="I51" s="1052">
        <v>1195.5</v>
      </c>
      <c r="J51" s="1140">
        <v>1202.1051295259754</v>
      </c>
      <c r="K51" s="1296">
        <v>1293.33</v>
      </c>
      <c r="L51" s="1140">
        <v>1301.7</v>
      </c>
      <c r="M51" s="1022">
        <v>10.199999999999999</v>
      </c>
      <c r="N51" s="1022">
        <v>9.8000000000000007</v>
      </c>
      <c r="O51" s="1017"/>
      <c r="P51" s="919"/>
      <c r="R51" s="1265"/>
      <c r="T51" s="272"/>
      <c r="U51" s="272"/>
      <c r="V51" s="272"/>
      <c r="W51" s="272"/>
      <c r="X51" s="272"/>
      <c r="Y51" s="272"/>
      <c r="Z51" s="272"/>
      <c r="AA51" s="272"/>
      <c r="AB51" s="272"/>
      <c r="AC51" s="272"/>
      <c r="AD51" s="272"/>
    </row>
    <row r="52" spans="1:30" ht="13.5" customHeight="1" x14ac:dyDescent="0.2">
      <c r="A52" s="135"/>
      <c r="B52" s="243"/>
      <c r="C52" s="99" t="s">
        <v>262</v>
      </c>
      <c r="D52" s="192"/>
      <c r="E52" s="192"/>
      <c r="F52" s="192"/>
      <c r="G52" s="192"/>
      <c r="H52" s="192"/>
      <c r="I52" s="1052">
        <v>760.7</v>
      </c>
      <c r="J52" s="1140">
        <v>767.73660899536776</v>
      </c>
      <c r="K52" s="1296">
        <v>854.02</v>
      </c>
      <c r="L52" s="1140">
        <v>856.67</v>
      </c>
      <c r="M52" s="1022">
        <v>22.3</v>
      </c>
      <c r="N52" s="1022">
        <v>21.4</v>
      </c>
      <c r="O52" s="1017"/>
      <c r="P52" s="919"/>
      <c r="R52" s="1265"/>
      <c r="T52" s="272"/>
      <c r="U52" s="272"/>
      <c r="V52" s="272"/>
      <c r="W52" s="272"/>
      <c r="X52" s="272"/>
      <c r="Y52" s="272"/>
      <c r="Z52" s="272"/>
      <c r="AA52" s="272"/>
      <c r="AB52" s="272"/>
      <c r="AC52" s="272"/>
      <c r="AD52" s="272"/>
    </row>
    <row r="53" spans="1:30" ht="13.5" customHeight="1" x14ac:dyDescent="0.2">
      <c r="A53" s="135"/>
      <c r="B53" s="243"/>
      <c r="C53" s="99" t="s">
        <v>261</v>
      </c>
      <c r="D53" s="192"/>
      <c r="E53" s="192"/>
      <c r="F53" s="192"/>
      <c r="G53" s="192"/>
      <c r="H53" s="192"/>
      <c r="I53" s="1052">
        <v>1265.0999999999999</v>
      </c>
      <c r="J53" s="1140">
        <v>1331.4384742590216</v>
      </c>
      <c r="K53" s="1296">
        <v>1447.25</v>
      </c>
      <c r="L53" s="1140">
        <v>1496.99</v>
      </c>
      <c r="M53" s="1022">
        <v>20.2</v>
      </c>
      <c r="N53" s="1022">
        <v>21.2</v>
      </c>
      <c r="O53" s="1017"/>
      <c r="P53" s="919"/>
      <c r="R53" s="1265"/>
      <c r="T53" s="272"/>
      <c r="U53" s="272"/>
      <c r="V53" s="272"/>
      <c r="W53" s="272"/>
      <c r="X53" s="272"/>
      <c r="Y53" s="272"/>
      <c r="Z53" s="272"/>
      <c r="AA53" s="272"/>
      <c r="AB53" s="272"/>
      <c r="AC53" s="272"/>
      <c r="AD53" s="272"/>
    </row>
    <row r="54" spans="1:30" ht="13.5" customHeight="1" x14ac:dyDescent="0.2">
      <c r="A54" s="135"/>
      <c r="B54" s="243"/>
      <c r="C54" s="99" t="s">
        <v>111</v>
      </c>
      <c r="D54" s="192"/>
      <c r="E54" s="192"/>
      <c r="F54" s="192"/>
      <c r="G54" s="192"/>
      <c r="H54" s="192"/>
      <c r="I54" s="1052">
        <v>933</v>
      </c>
      <c r="J54" s="1140">
        <v>930.25321200866392</v>
      </c>
      <c r="K54" s="1296">
        <v>1045.72</v>
      </c>
      <c r="L54" s="1140">
        <v>1050.1199999999999</v>
      </c>
      <c r="M54" s="1022">
        <v>29</v>
      </c>
      <c r="N54" s="1022">
        <v>27.4</v>
      </c>
      <c r="O54" s="1017"/>
      <c r="P54" s="919"/>
      <c r="R54" s="1265"/>
      <c r="T54" s="272"/>
      <c r="U54" s="272"/>
      <c r="V54" s="272"/>
      <c r="W54" s="272"/>
      <c r="X54" s="272"/>
      <c r="Y54" s="272"/>
      <c r="Z54" s="272"/>
      <c r="AA54" s="272"/>
      <c r="AB54" s="272"/>
      <c r="AC54" s="272"/>
      <c r="AD54" s="272"/>
    </row>
    <row r="55" spans="1:30" ht="13.5" customHeight="1" x14ac:dyDescent="0.2">
      <c r="A55" s="135"/>
      <c r="B55" s="243"/>
      <c r="C55" s="1562" t="s">
        <v>551</v>
      </c>
      <c r="D55" s="1562"/>
      <c r="E55" s="1562"/>
      <c r="F55" s="1562"/>
      <c r="G55" s="1562"/>
      <c r="H55" s="1562"/>
      <c r="I55" s="1562"/>
      <c r="J55" s="1562"/>
      <c r="K55" s="1562"/>
      <c r="L55" s="1562"/>
      <c r="M55" s="1562"/>
      <c r="N55" s="1562"/>
      <c r="O55" s="1562"/>
      <c r="P55" s="135"/>
      <c r="R55" s="1265"/>
    </row>
    <row r="56" spans="1:30" ht="13.5" customHeight="1" x14ac:dyDescent="0.2">
      <c r="A56" s="135"/>
      <c r="B56" s="243"/>
      <c r="C56" s="190" t="s">
        <v>390</v>
      </c>
      <c r="D56" s="137"/>
      <c r="E56" s="138"/>
      <c r="F56" s="189"/>
      <c r="G56" s="189"/>
      <c r="H56" s="150"/>
      <c r="I56" s="1563" t="s">
        <v>428</v>
      </c>
      <c r="J56" s="1563"/>
      <c r="K56" s="1563"/>
      <c r="L56" s="1563"/>
      <c r="M56" s="1563"/>
      <c r="N56" s="1563"/>
      <c r="O56" s="1563"/>
      <c r="P56" s="135"/>
    </row>
    <row r="57" spans="1:30" ht="13.5" customHeight="1" x14ac:dyDescent="0.2">
      <c r="A57" s="135"/>
      <c r="B57" s="247">
        <v>14</v>
      </c>
      <c r="C57" s="1551">
        <v>42583</v>
      </c>
      <c r="D57" s="1551"/>
      <c r="E57" s="137"/>
      <c r="F57" s="137"/>
      <c r="G57" s="137"/>
      <c r="H57" s="137"/>
      <c r="I57" s="137"/>
      <c r="J57" s="137"/>
      <c r="K57" s="137"/>
      <c r="L57" s="137"/>
      <c r="M57" s="137"/>
      <c r="N57" s="137"/>
      <c r="P57" s="135"/>
    </row>
  </sheetData>
  <mergeCells count="20">
    <mergeCell ref="L1:O1"/>
    <mergeCell ref="C5:D6"/>
    <mergeCell ref="C8:F8"/>
    <mergeCell ref="C13:D14"/>
    <mergeCell ref="I14:J14"/>
    <mergeCell ref="K14:L14"/>
    <mergeCell ref="M14:N14"/>
    <mergeCell ref="C29:F29"/>
    <mergeCell ref="C57:D57"/>
    <mergeCell ref="C33:N33"/>
    <mergeCell ref="C34:D35"/>
    <mergeCell ref="I35:J35"/>
    <mergeCell ref="K35:L35"/>
    <mergeCell ref="M35:N35"/>
    <mergeCell ref="G32:H32"/>
    <mergeCell ref="I32:J32"/>
    <mergeCell ref="K32:L32"/>
    <mergeCell ref="M32:N32"/>
    <mergeCell ref="C55:O55"/>
    <mergeCell ref="I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6384" width="9.140625" style="96"/>
  </cols>
  <sheetData>
    <row r="1" spans="1:11" ht="13.5" customHeight="1" x14ac:dyDescent="0.2">
      <c r="A1" s="2"/>
      <c r="B1" s="1582" t="s">
        <v>321</v>
      </c>
      <c r="C1" s="1582"/>
      <c r="D1" s="1582"/>
      <c r="E1" s="221"/>
      <c r="F1" s="221"/>
      <c r="G1" s="221"/>
      <c r="H1" s="221"/>
      <c r="I1" s="221"/>
      <c r="J1" s="263"/>
      <c r="K1" s="2"/>
    </row>
    <row r="2" spans="1:11" ht="6" customHeight="1" x14ac:dyDescent="0.2">
      <c r="A2" s="2"/>
      <c r="B2" s="1510"/>
      <c r="C2" s="1510"/>
      <c r="D2" s="1510"/>
      <c r="E2" s="4"/>
      <c r="F2" s="4"/>
      <c r="G2" s="4"/>
      <c r="H2" s="4"/>
      <c r="I2" s="4"/>
      <c r="J2" s="539"/>
      <c r="K2" s="2"/>
    </row>
    <row r="3" spans="1:11" ht="13.5" customHeight="1" thickBot="1" x14ac:dyDescent="0.25">
      <c r="A3" s="2"/>
      <c r="B3" s="4"/>
      <c r="C3" s="4"/>
      <c r="D3" s="4"/>
      <c r="E3" s="739"/>
      <c r="F3" s="739"/>
      <c r="G3" s="739"/>
      <c r="H3" s="739"/>
      <c r="I3" s="739" t="s">
        <v>70</v>
      </c>
      <c r="J3" s="218"/>
      <c r="K3" s="2"/>
    </row>
    <row r="4" spans="1:11" s="7" customFormat="1" ht="13.5" customHeight="1" thickBot="1" x14ac:dyDescent="0.25">
      <c r="A4" s="6"/>
      <c r="B4" s="14"/>
      <c r="C4" s="1574" t="s">
        <v>348</v>
      </c>
      <c r="D4" s="1575"/>
      <c r="E4" s="1575"/>
      <c r="F4" s="1575"/>
      <c r="G4" s="1575"/>
      <c r="H4" s="1575"/>
      <c r="I4" s="1576"/>
      <c r="J4" s="218"/>
      <c r="K4" s="6"/>
    </row>
    <row r="5" spans="1:11" ht="4.5" customHeight="1" x14ac:dyDescent="0.2">
      <c r="A5" s="2"/>
      <c r="B5" s="4"/>
      <c r="C5" s="1577" t="s">
        <v>85</v>
      </c>
      <c r="D5" s="1578"/>
      <c r="E5" s="741"/>
      <c r="F5" s="741"/>
      <c r="G5" s="741"/>
      <c r="H5" s="741"/>
      <c r="I5" s="741"/>
      <c r="J5" s="218"/>
      <c r="K5" s="2"/>
    </row>
    <row r="6" spans="1:11" ht="15.75" customHeight="1" x14ac:dyDescent="0.2">
      <c r="A6" s="2"/>
      <c r="B6" s="4"/>
      <c r="C6" s="1577"/>
      <c r="D6" s="1578"/>
      <c r="E6" s="1572" t="s">
        <v>347</v>
      </c>
      <c r="F6" s="1572"/>
      <c r="G6" s="1572"/>
      <c r="H6" s="1572"/>
      <c r="I6" s="1572"/>
      <c r="J6" s="218"/>
      <c r="K6" s="2"/>
    </row>
    <row r="7" spans="1:11" ht="13.5" customHeight="1" x14ac:dyDescent="0.2">
      <c r="A7" s="2"/>
      <c r="B7" s="4"/>
      <c r="C7" s="1578"/>
      <c r="D7" s="1578"/>
      <c r="E7" s="1580">
        <v>2015</v>
      </c>
      <c r="F7" s="1580"/>
      <c r="G7" s="1580"/>
      <c r="H7" s="1579">
        <v>2016</v>
      </c>
      <c r="I7" s="1580"/>
      <c r="J7" s="218"/>
      <c r="K7" s="2"/>
    </row>
    <row r="8" spans="1:11" ht="13.5" customHeight="1" x14ac:dyDescent="0.2">
      <c r="A8" s="2"/>
      <c r="B8" s="4"/>
      <c r="C8" s="541"/>
      <c r="D8" s="541"/>
      <c r="E8" s="969" t="s">
        <v>102</v>
      </c>
      <c r="F8" s="740" t="s">
        <v>99</v>
      </c>
      <c r="G8" s="1338" t="s">
        <v>96</v>
      </c>
      <c r="H8" s="740" t="s">
        <v>93</v>
      </c>
      <c r="I8" s="969" t="s">
        <v>102</v>
      </c>
      <c r="J8" s="218"/>
      <c r="K8" s="2"/>
    </row>
    <row r="9" spans="1:11" s="544" customFormat="1" ht="23.25" customHeight="1" x14ac:dyDescent="0.2">
      <c r="A9" s="542"/>
      <c r="B9" s="543"/>
      <c r="C9" s="1573" t="s">
        <v>68</v>
      </c>
      <c r="D9" s="1573"/>
      <c r="E9" s="1050">
        <v>5.23</v>
      </c>
      <c r="F9" s="1050">
        <v>5.24</v>
      </c>
      <c r="G9" s="1050">
        <v>5.19</v>
      </c>
      <c r="H9" s="1050">
        <v>5.19</v>
      </c>
      <c r="I9" s="1050">
        <v>5.21</v>
      </c>
      <c r="J9" s="609"/>
      <c r="K9" s="542"/>
    </row>
    <row r="10" spans="1:11" ht="18.75" customHeight="1" x14ac:dyDescent="0.2">
      <c r="A10" s="2"/>
      <c r="B10" s="4"/>
      <c r="C10" s="205" t="s">
        <v>329</v>
      </c>
      <c r="D10" s="13"/>
      <c r="E10" s="1051">
        <v>11.51</v>
      </c>
      <c r="F10" s="1051">
        <v>11.23</v>
      </c>
      <c r="G10" s="1051">
        <v>10.86</v>
      </c>
      <c r="H10" s="1051">
        <v>10.95</v>
      </c>
      <c r="I10" s="1051">
        <v>10.93</v>
      </c>
      <c r="J10" s="609"/>
      <c r="K10" s="2"/>
    </row>
    <row r="11" spans="1:11" ht="18.75" customHeight="1" x14ac:dyDescent="0.2">
      <c r="A11" s="2"/>
      <c r="B11" s="4"/>
      <c r="C11" s="205" t="s">
        <v>253</v>
      </c>
      <c r="D11" s="22"/>
      <c r="E11" s="1051">
        <v>7.07</v>
      </c>
      <c r="F11" s="1051">
        <v>7.11</v>
      </c>
      <c r="G11" s="1051">
        <v>7.03</v>
      </c>
      <c r="H11" s="1051">
        <v>6.98</v>
      </c>
      <c r="I11" s="1051">
        <v>6.96</v>
      </c>
      <c r="J11" s="609"/>
      <c r="K11" s="2"/>
    </row>
    <row r="12" spans="1:11" ht="18.75" customHeight="1" x14ac:dyDescent="0.2">
      <c r="A12" s="2"/>
      <c r="B12" s="4"/>
      <c r="C12" s="205" t="s">
        <v>254</v>
      </c>
      <c r="D12" s="22"/>
      <c r="E12" s="1051">
        <v>4.2</v>
      </c>
      <c r="F12" s="1051">
        <v>4.25</v>
      </c>
      <c r="G12" s="1051">
        <v>4.22</v>
      </c>
      <c r="H12" s="1051">
        <v>4.2300000000000004</v>
      </c>
      <c r="I12" s="1051">
        <v>4.29</v>
      </c>
      <c r="J12" s="609"/>
      <c r="K12" s="2"/>
    </row>
    <row r="13" spans="1:11" ht="18.75" customHeight="1" x14ac:dyDescent="0.2">
      <c r="A13" s="2"/>
      <c r="B13" s="4"/>
      <c r="C13" s="205" t="s">
        <v>84</v>
      </c>
      <c r="D13" s="13"/>
      <c r="E13" s="1051">
        <v>4.17</v>
      </c>
      <c r="F13" s="1051">
        <v>4.2699999999999996</v>
      </c>
      <c r="G13" s="1051">
        <v>4.21</v>
      </c>
      <c r="H13" s="1051">
        <v>4.21</v>
      </c>
      <c r="I13" s="1051">
        <v>4.1900000000000004</v>
      </c>
      <c r="J13" s="540"/>
      <c r="K13" s="2"/>
    </row>
    <row r="14" spans="1:11" ht="18.75" customHeight="1" x14ac:dyDescent="0.2">
      <c r="A14" s="2"/>
      <c r="B14" s="4"/>
      <c r="C14" s="205" t="s">
        <v>255</v>
      </c>
      <c r="D14" s="22"/>
      <c r="E14" s="1051">
        <v>4.42</v>
      </c>
      <c r="F14" s="1051">
        <v>4.43</v>
      </c>
      <c r="G14" s="1051">
        <v>4.37</v>
      </c>
      <c r="H14" s="1051">
        <v>4.47</v>
      </c>
      <c r="I14" s="1051">
        <v>4.5</v>
      </c>
      <c r="J14" s="540"/>
      <c r="K14" s="2"/>
    </row>
    <row r="15" spans="1:11" ht="18.75" customHeight="1" x14ac:dyDescent="0.2">
      <c r="A15" s="2"/>
      <c r="B15" s="4"/>
      <c r="C15" s="205" t="s">
        <v>83</v>
      </c>
      <c r="D15" s="22"/>
      <c r="E15" s="1051">
        <v>4.29</v>
      </c>
      <c r="F15" s="1051">
        <v>4.28</v>
      </c>
      <c r="G15" s="1051">
        <v>4.26</v>
      </c>
      <c r="H15" s="1051">
        <v>4.2699999999999996</v>
      </c>
      <c r="I15" s="1051">
        <v>4.16</v>
      </c>
      <c r="J15" s="540"/>
      <c r="K15" s="2"/>
    </row>
    <row r="16" spans="1:11" ht="18.75" customHeight="1" x14ac:dyDescent="0.2">
      <c r="A16" s="2"/>
      <c r="B16" s="4"/>
      <c r="C16" s="205" t="s">
        <v>256</v>
      </c>
      <c r="D16" s="22"/>
      <c r="E16" s="1051">
        <v>4.46</v>
      </c>
      <c r="F16" s="1051">
        <v>4.43</v>
      </c>
      <c r="G16" s="1051">
        <v>4.37</v>
      </c>
      <c r="H16" s="1051">
        <v>4.49</v>
      </c>
      <c r="I16" s="1051">
        <v>4.33</v>
      </c>
      <c r="J16" s="540"/>
      <c r="K16" s="2"/>
    </row>
    <row r="17" spans="1:18" ht="18.75" customHeight="1" x14ac:dyDescent="0.2">
      <c r="A17" s="2"/>
      <c r="B17" s="4"/>
      <c r="C17" s="205" t="s">
        <v>82</v>
      </c>
      <c r="D17" s="22"/>
      <c r="E17" s="1051">
        <v>4.25</v>
      </c>
      <c r="F17" s="1051">
        <v>4.29</v>
      </c>
      <c r="G17" s="1051">
        <v>4.3</v>
      </c>
      <c r="H17" s="1051">
        <v>4.25</v>
      </c>
      <c r="I17" s="1051">
        <v>4.26</v>
      </c>
      <c r="J17" s="540"/>
      <c r="K17" s="2"/>
    </row>
    <row r="18" spans="1:18" ht="18.75" customHeight="1" x14ac:dyDescent="0.2">
      <c r="A18" s="2"/>
      <c r="B18" s="4"/>
      <c r="C18" s="205" t="s">
        <v>81</v>
      </c>
      <c r="D18" s="22"/>
      <c r="E18" s="1051">
        <v>4.88</v>
      </c>
      <c r="F18" s="1051">
        <v>4.88</v>
      </c>
      <c r="G18" s="1051">
        <v>4.84</v>
      </c>
      <c r="H18" s="1051">
        <v>4.82</v>
      </c>
      <c r="I18" s="1051">
        <v>4.7300000000000004</v>
      </c>
      <c r="J18" s="540"/>
      <c r="K18" s="2"/>
    </row>
    <row r="19" spans="1:18" ht="18.75" customHeight="1" x14ac:dyDescent="0.2">
      <c r="A19" s="2"/>
      <c r="B19" s="4"/>
      <c r="C19" s="205" t="s">
        <v>257</v>
      </c>
      <c r="D19" s="22"/>
      <c r="E19" s="1051">
        <v>4.29</v>
      </c>
      <c r="F19" s="1051">
        <v>4.3600000000000003</v>
      </c>
      <c r="G19" s="1051">
        <v>4.37</v>
      </c>
      <c r="H19" s="1051">
        <v>4.25</v>
      </c>
      <c r="I19" s="1051">
        <v>4.25</v>
      </c>
      <c r="J19" s="540"/>
      <c r="K19" s="2"/>
    </row>
    <row r="20" spans="1:18" ht="18.75" customHeight="1" x14ac:dyDescent="0.2">
      <c r="A20" s="2"/>
      <c r="B20" s="4"/>
      <c r="C20" s="205" t="s">
        <v>80</v>
      </c>
      <c r="D20" s="13"/>
      <c r="E20" s="1051">
        <v>5.13</v>
      </c>
      <c r="F20" s="1051">
        <v>5.25</v>
      </c>
      <c r="G20" s="1051">
        <v>5.08</v>
      </c>
      <c r="H20" s="1051">
        <v>4.92</v>
      </c>
      <c r="I20" s="1051">
        <v>4.9800000000000004</v>
      </c>
      <c r="J20" s="540"/>
      <c r="K20" s="2"/>
    </row>
    <row r="21" spans="1:18" ht="18.75" customHeight="1" x14ac:dyDescent="0.2">
      <c r="A21" s="2"/>
      <c r="B21" s="4"/>
      <c r="C21" s="205" t="s">
        <v>258</v>
      </c>
      <c r="D21" s="22"/>
      <c r="E21" s="1051">
        <v>5.2</v>
      </c>
      <c r="F21" s="1051">
        <v>5.22</v>
      </c>
      <c r="G21" s="1051">
        <v>5.16</v>
      </c>
      <c r="H21" s="1051">
        <v>5.17</v>
      </c>
      <c r="I21" s="1051">
        <v>5.23</v>
      </c>
      <c r="J21" s="540"/>
      <c r="K21" s="2"/>
    </row>
    <row r="22" spans="1:18" ht="18.75" customHeight="1" x14ac:dyDescent="0.2">
      <c r="A22" s="2"/>
      <c r="B22" s="4"/>
      <c r="C22" s="205" t="s">
        <v>259</v>
      </c>
      <c r="D22" s="22"/>
      <c r="E22" s="1051">
        <v>4.79</v>
      </c>
      <c r="F22" s="1051">
        <v>4.82</v>
      </c>
      <c r="G22" s="1051">
        <v>4.88</v>
      </c>
      <c r="H22" s="1051">
        <v>4.8</v>
      </c>
      <c r="I22" s="1051">
        <v>4.8099999999999996</v>
      </c>
      <c r="J22" s="540"/>
      <c r="K22" s="2"/>
    </row>
    <row r="23" spans="1:18" ht="18.75" customHeight="1" x14ac:dyDescent="0.2">
      <c r="A23" s="2"/>
      <c r="B23" s="4"/>
      <c r="C23" s="205" t="s">
        <v>335</v>
      </c>
      <c r="D23" s="22"/>
      <c r="E23" s="1051">
        <v>4.71</v>
      </c>
      <c r="F23" s="1051">
        <v>4.72</v>
      </c>
      <c r="G23" s="1051">
        <v>4.6399999999999997</v>
      </c>
      <c r="H23" s="1051">
        <v>4.67</v>
      </c>
      <c r="I23" s="1051">
        <v>4.67</v>
      </c>
      <c r="J23" s="540"/>
      <c r="K23" s="2"/>
    </row>
    <row r="24" spans="1:18" ht="18.75" customHeight="1" x14ac:dyDescent="0.2">
      <c r="A24" s="2"/>
      <c r="B24" s="4"/>
      <c r="C24" s="205" t="s">
        <v>336</v>
      </c>
      <c r="D24" s="22"/>
      <c r="E24" s="1051">
        <v>4.13</v>
      </c>
      <c r="F24" s="1051">
        <v>4.1399999999999997</v>
      </c>
      <c r="G24" s="1051">
        <v>4.1100000000000003</v>
      </c>
      <c r="H24" s="1051">
        <v>4.12</v>
      </c>
      <c r="I24" s="1051">
        <v>4.1500000000000004</v>
      </c>
      <c r="J24" s="540"/>
      <c r="K24" s="2"/>
    </row>
    <row r="25" spans="1:18" ht="35.25" customHeight="1" thickBot="1" x14ac:dyDescent="0.25">
      <c r="A25" s="2"/>
      <c r="B25" s="4"/>
      <c r="C25" s="742"/>
      <c r="D25" s="742"/>
      <c r="E25" s="545"/>
      <c r="F25" s="545"/>
      <c r="G25" s="545"/>
      <c r="H25" s="545"/>
      <c r="I25" s="545"/>
      <c r="J25" s="540"/>
      <c r="K25" s="2"/>
    </row>
    <row r="26" spans="1:18" s="7" customFormat="1" ht="13.5" customHeight="1" thickBot="1" x14ac:dyDescent="0.25">
      <c r="A26" s="6"/>
      <c r="B26" s="14"/>
      <c r="C26" s="1574" t="s">
        <v>349</v>
      </c>
      <c r="D26" s="1575"/>
      <c r="E26" s="1575"/>
      <c r="F26" s="1575"/>
      <c r="G26" s="1575"/>
      <c r="H26" s="1575"/>
      <c r="I26" s="1576"/>
      <c r="J26" s="540"/>
      <c r="K26" s="6"/>
    </row>
    <row r="27" spans="1:18" ht="4.5" customHeight="1" x14ac:dyDescent="0.2">
      <c r="A27" s="2"/>
      <c r="B27" s="4"/>
      <c r="C27" s="1577" t="s">
        <v>85</v>
      </c>
      <c r="D27" s="1578"/>
      <c r="E27" s="742"/>
      <c r="F27" s="742"/>
      <c r="G27" s="742"/>
      <c r="H27" s="742"/>
      <c r="I27" s="742"/>
      <c r="J27" s="540"/>
      <c r="K27" s="2"/>
    </row>
    <row r="28" spans="1:18" ht="15.75" customHeight="1" x14ac:dyDescent="0.2">
      <c r="A28" s="2"/>
      <c r="B28" s="4"/>
      <c r="C28" s="1577"/>
      <c r="D28" s="1578"/>
      <c r="E28" s="1572" t="s">
        <v>355</v>
      </c>
      <c r="F28" s="1572"/>
      <c r="G28" s="1572"/>
      <c r="H28" s="1572"/>
      <c r="I28" s="1572"/>
      <c r="J28" s="218"/>
      <c r="K28" s="2"/>
    </row>
    <row r="29" spans="1:18" ht="13.5" customHeight="1" x14ac:dyDescent="0.2">
      <c r="A29" s="2"/>
      <c r="B29" s="4"/>
      <c r="C29" s="1578"/>
      <c r="D29" s="1578"/>
      <c r="E29" s="1580">
        <v>2015</v>
      </c>
      <c r="F29" s="1580"/>
      <c r="G29" s="1581"/>
      <c r="H29" s="1579">
        <v>2016</v>
      </c>
      <c r="I29" s="1580"/>
      <c r="J29" s="218"/>
      <c r="K29" s="2"/>
    </row>
    <row r="30" spans="1:18" ht="13.5" customHeight="1" x14ac:dyDescent="0.2">
      <c r="A30" s="2"/>
      <c r="B30" s="4"/>
      <c r="C30" s="541"/>
      <c r="D30" s="541"/>
      <c r="E30" s="969" t="s">
        <v>102</v>
      </c>
      <c r="F30" s="740" t="s">
        <v>99</v>
      </c>
      <c r="G30" s="1338" t="s">
        <v>96</v>
      </c>
      <c r="H30" s="740" t="s">
        <v>93</v>
      </c>
      <c r="I30" s="969" t="s">
        <v>102</v>
      </c>
      <c r="J30" s="218"/>
      <c r="K30" s="2"/>
      <c r="M30" s="1190"/>
      <c r="O30" s="1190"/>
    </row>
    <row r="31" spans="1:18" s="544" customFormat="1" ht="23.25" customHeight="1" x14ac:dyDescent="0.2">
      <c r="A31" s="542"/>
      <c r="B31" s="543"/>
      <c r="C31" s="1573" t="s">
        <v>68</v>
      </c>
      <c r="D31" s="1573"/>
      <c r="E31" s="1048">
        <v>906.18</v>
      </c>
      <c r="F31" s="1048">
        <v>907.38</v>
      </c>
      <c r="G31" s="1048">
        <v>898.25</v>
      </c>
      <c r="H31" s="1048">
        <v>897.86</v>
      </c>
      <c r="I31" s="1048">
        <v>901.57</v>
      </c>
      <c r="J31" s="609"/>
      <c r="K31" s="542"/>
      <c r="M31" s="1044"/>
      <c r="O31" s="1259"/>
      <c r="Q31" s="1044"/>
      <c r="R31" s="1044"/>
    </row>
    <row r="32" spans="1:18" ht="18.75" customHeight="1" x14ac:dyDescent="0.2">
      <c r="A32" s="2"/>
      <c r="B32" s="4"/>
      <c r="C32" s="205" t="s">
        <v>329</v>
      </c>
      <c r="D32" s="13"/>
      <c r="E32" s="1049">
        <v>1976.73</v>
      </c>
      <c r="F32" s="1049">
        <v>1928.47</v>
      </c>
      <c r="G32" s="1049">
        <v>1864.56</v>
      </c>
      <c r="H32" s="1049">
        <v>1883.15</v>
      </c>
      <c r="I32" s="1049">
        <v>1878.1</v>
      </c>
      <c r="J32" s="609"/>
      <c r="K32" s="2"/>
      <c r="M32" s="1044"/>
      <c r="N32" s="544"/>
      <c r="O32" s="1259"/>
    </row>
    <row r="33" spans="1:15" ht="18.75" customHeight="1" x14ac:dyDescent="0.2">
      <c r="A33" s="2"/>
      <c r="B33" s="4"/>
      <c r="C33" s="205" t="s">
        <v>253</v>
      </c>
      <c r="D33" s="22"/>
      <c r="E33" s="1049">
        <v>1224.56</v>
      </c>
      <c r="F33" s="1049">
        <v>1231.3499999999999</v>
      </c>
      <c r="G33" s="1049">
        <v>1217.74</v>
      </c>
      <c r="H33" s="1049">
        <v>1209.71</v>
      </c>
      <c r="I33" s="1049">
        <v>1205.8900000000001</v>
      </c>
      <c r="J33" s="609"/>
      <c r="K33" s="2"/>
      <c r="M33" s="1044"/>
      <c r="N33" s="544"/>
      <c r="O33" s="1259"/>
    </row>
    <row r="34" spans="1:15" ht="18.75" customHeight="1" x14ac:dyDescent="0.2">
      <c r="A34" s="2"/>
      <c r="B34" s="4"/>
      <c r="C34" s="205" t="s">
        <v>254</v>
      </c>
      <c r="D34" s="22"/>
      <c r="E34" s="1049">
        <v>727.64</v>
      </c>
      <c r="F34" s="1049">
        <v>735.8</v>
      </c>
      <c r="G34" s="1049">
        <v>731.14</v>
      </c>
      <c r="H34" s="1049">
        <v>732.21</v>
      </c>
      <c r="I34" s="1049">
        <v>742.81</v>
      </c>
      <c r="J34" s="609"/>
      <c r="K34" s="2"/>
      <c r="M34" s="1044"/>
      <c r="N34" s="544"/>
      <c r="O34" s="1259"/>
    </row>
    <row r="35" spans="1:15" ht="18.75" customHeight="1" x14ac:dyDescent="0.2">
      <c r="A35" s="2"/>
      <c r="B35" s="4"/>
      <c r="C35" s="205" t="s">
        <v>84</v>
      </c>
      <c r="D35" s="13"/>
      <c r="E35" s="1049">
        <v>722.52</v>
      </c>
      <c r="F35" s="1049">
        <v>740.72</v>
      </c>
      <c r="G35" s="1049">
        <v>730.4</v>
      </c>
      <c r="H35" s="1049">
        <v>729.3</v>
      </c>
      <c r="I35" s="1049">
        <v>726.23</v>
      </c>
      <c r="J35" s="540"/>
      <c r="K35" s="2"/>
      <c r="M35" s="1044"/>
      <c r="N35" s="544"/>
      <c r="O35" s="1259"/>
    </row>
    <row r="36" spans="1:15" ht="18.75" customHeight="1" x14ac:dyDescent="0.2">
      <c r="A36" s="2"/>
      <c r="B36" s="4"/>
      <c r="C36" s="205" t="s">
        <v>255</v>
      </c>
      <c r="D36" s="22"/>
      <c r="E36" s="1049">
        <v>765.55</v>
      </c>
      <c r="F36" s="1049">
        <v>767.03</v>
      </c>
      <c r="G36" s="1049">
        <v>757.38</v>
      </c>
      <c r="H36" s="1049">
        <v>773.79</v>
      </c>
      <c r="I36" s="1049">
        <v>778.97</v>
      </c>
      <c r="J36" s="540"/>
      <c r="K36" s="2"/>
      <c r="M36" s="1044"/>
      <c r="N36" s="544"/>
      <c r="O36" s="1259"/>
    </row>
    <row r="37" spans="1:15" ht="18.75" customHeight="1" x14ac:dyDescent="0.2">
      <c r="A37" s="2"/>
      <c r="B37" s="4"/>
      <c r="C37" s="205" t="s">
        <v>83</v>
      </c>
      <c r="D37" s="22"/>
      <c r="E37" s="1049">
        <v>743.56</v>
      </c>
      <c r="F37" s="1049">
        <v>741.11</v>
      </c>
      <c r="G37" s="1049">
        <v>737.88</v>
      </c>
      <c r="H37" s="1049">
        <v>739.53</v>
      </c>
      <c r="I37" s="1049">
        <v>720.26</v>
      </c>
      <c r="J37" s="540"/>
      <c r="K37" s="2"/>
      <c r="M37" s="1044"/>
      <c r="N37" s="544"/>
      <c r="O37" s="1259"/>
    </row>
    <row r="38" spans="1:15" ht="18.75" customHeight="1" x14ac:dyDescent="0.2">
      <c r="A38" s="2"/>
      <c r="B38" s="4"/>
      <c r="C38" s="205" t="s">
        <v>256</v>
      </c>
      <c r="D38" s="22"/>
      <c r="E38" s="1049">
        <v>772.74</v>
      </c>
      <c r="F38" s="1049">
        <v>767.43</v>
      </c>
      <c r="G38" s="1049">
        <v>757.15</v>
      </c>
      <c r="H38" s="1049">
        <v>777.86</v>
      </c>
      <c r="I38" s="1049">
        <v>750.01</v>
      </c>
      <c r="J38" s="540"/>
      <c r="K38" s="2"/>
      <c r="M38" s="1044"/>
      <c r="N38" s="544"/>
      <c r="O38" s="1259"/>
    </row>
    <row r="39" spans="1:15" ht="18.75" customHeight="1" x14ac:dyDescent="0.2">
      <c r="A39" s="2"/>
      <c r="B39" s="4"/>
      <c r="C39" s="205" t="s">
        <v>82</v>
      </c>
      <c r="D39" s="22"/>
      <c r="E39" s="1049">
        <v>735.22</v>
      </c>
      <c r="F39" s="1049">
        <v>743.76</v>
      </c>
      <c r="G39" s="1049">
        <v>745.87</v>
      </c>
      <c r="H39" s="1049">
        <v>736.58</v>
      </c>
      <c r="I39" s="1049">
        <v>738.96</v>
      </c>
      <c r="J39" s="540"/>
      <c r="K39" s="2"/>
      <c r="M39" s="1044"/>
      <c r="N39" s="544"/>
      <c r="O39" s="1259"/>
    </row>
    <row r="40" spans="1:15" ht="18.75" customHeight="1" x14ac:dyDescent="0.2">
      <c r="A40" s="2"/>
      <c r="B40" s="4"/>
      <c r="C40" s="205" t="s">
        <v>81</v>
      </c>
      <c r="D40" s="22"/>
      <c r="E40" s="1049">
        <v>844.84</v>
      </c>
      <c r="F40" s="1049">
        <v>845.2</v>
      </c>
      <c r="G40" s="1049">
        <v>838</v>
      </c>
      <c r="H40" s="1049">
        <v>834.85</v>
      </c>
      <c r="I40" s="1049">
        <v>820.31</v>
      </c>
      <c r="J40" s="540"/>
      <c r="K40" s="2"/>
      <c r="M40" s="1044"/>
      <c r="N40" s="544"/>
      <c r="O40" s="1259"/>
    </row>
    <row r="41" spans="1:15" ht="18.75" customHeight="1" x14ac:dyDescent="0.2">
      <c r="A41" s="2"/>
      <c r="B41" s="4"/>
      <c r="C41" s="205" t="s">
        <v>257</v>
      </c>
      <c r="D41" s="22"/>
      <c r="E41" s="1049">
        <v>742.8</v>
      </c>
      <c r="F41" s="1049">
        <v>754.77</v>
      </c>
      <c r="G41" s="1049">
        <v>756.34</v>
      </c>
      <c r="H41" s="1049">
        <v>736.24</v>
      </c>
      <c r="I41" s="1049">
        <v>735.62</v>
      </c>
      <c r="J41" s="540"/>
      <c r="K41" s="2"/>
      <c r="M41" s="1044"/>
      <c r="N41" s="544"/>
      <c r="O41" s="1259"/>
    </row>
    <row r="42" spans="1:15" ht="18.75" customHeight="1" x14ac:dyDescent="0.2">
      <c r="A42" s="2"/>
      <c r="B42" s="4"/>
      <c r="C42" s="205" t="s">
        <v>80</v>
      </c>
      <c r="D42" s="13"/>
      <c r="E42" s="1049">
        <v>888.21</v>
      </c>
      <c r="F42" s="1049">
        <v>909.23</v>
      </c>
      <c r="G42" s="1049">
        <v>880.36</v>
      </c>
      <c r="H42" s="1049">
        <v>853.26</v>
      </c>
      <c r="I42" s="1049">
        <v>863.33</v>
      </c>
      <c r="J42" s="540"/>
      <c r="K42" s="2"/>
      <c r="M42" s="1044"/>
      <c r="N42" s="544"/>
      <c r="O42" s="1259"/>
    </row>
    <row r="43" spans="1:15" ht="18.75" customHeight="1" x14ac:dyDescent="0.2">
      <c r="A43" s="2"/>
      <c r="B43" s="4"/>
      <c r="C43" s="205" t="s">
        <v>258</v>
      </c>
      <c r="D43" s="22"/>
      <c r="E43" s="1049">
        <v>899.69</v>
      </c>
      <c r="F43" s="1049">
        <v>904.23</v>
      </c>
      <c r="G43" s="1049">
        <v>893.53</v>
      </c>
      <c r="H43" s="1049">
        <v>895.11</v>
      </c>
      <c r="I43" s="1049">
        <v>906.3</v>
      </c>
      <c r="J43" s="540"/>
      <c r="K43" s="2"/>
      <c r="M43" s="1044"/>
      <c r="N43" s="544"/>
      <c r="O43" s="1259"/>
    </row>
    <row r="44" spans="1:15" ht="18.75" customHeight="1" x14ac:dyDescent="0.2">
      <c r="A44" s="2"/>
      <c r="B44" s="4"/>
      <c r="C44" s="205" t="s">
        <v>259</v>
      </c>
      <c r="D44" s="22"/>
      <c r="E44" s="1049">
        <v>830.91</v>
      </c>
      <c r="F44" s="1049">
        <v>836.01</v>
      </c>
      <c r="G44" s="1049">
        <v>844.77</v>
      </c>
      <c r="H44" s="1049">
        <v>831.5</v>
      </c>
      <c r="I44" s="1049">
        <v>833.48</v>
      </c>
      <c r="J44" s="540"/>
      <c r="K44" s="2"/>
      <c r="M44" s="1044"/>
      <c r="N44" s="544"/>
      <c r="O44" s="1259"/>
    </row>
    <row r="45" spans="1:15" ht="18.75" customHeight="1" x14ac:dyDescent="0.2">
      <c r="A45" s="2"/>
      <c r="B45" s="4"/>
      <c r="C45" s="205" t="s">
        <v>335</v>
      </c>
      <c r="D45" s="22"/>
      <c r="E45" s="1049">
        <v>816.52</v>
      </c>
      <c r="F45" s="1049">
        <v>818.77</v>
      </c>
      <c r="G45" s="1049">
        <v>803.41</v>
      </c>
      <c r="H45" s="1049">
        <v>809.26</v>
      </c>
      <c r="I45" s="1049">
        <v>809.81</v>
      </c>
      <c r="J45" s="540"/>
      <c r="K45" s="2"/>
      <c r="M45" s="1044"/>
      <c r="N45" s="544"/>
      <c r="O45" s="1259"/>
    </row>
    <row r="46" spans="1:15" ht="18.75" customHeight="1" x14ac:dyDescent="0.2">
      <c r="A46" s="2"/>
      <c r="B46" s="4"/>
      <c r="C46" s="205" t="s">
        <v>336</v>
      </c>
      <c r="D46" s="22"/>
      <c r="E46" s="1049">
        <v>716.04</v>
      </c>
      <c r="F46" s="1049">
        <v>717.64</v>
      </c>
      <c r="G46" s="1049">
        <v>712.18</v>
      </c>
      <c r="H46" s="1049">
        <v>713.15</v>
      </c>
      <c r="I46" s="1049">
        <v>718.08</v>
      </c>
      <c r="J46" s="540"/>
      <c r="K46" s="2"/>
      <c r="M46" s="1044"/>
      <c r="N46" s="544"/>
      <c r="O46" s="1259"/>
    </row>
    <row r="47" spans="1:15" s="546" customFormat="1" ht="13.5" customHeight="1" x14ac:dyDescent="0.2">
      <c r="A47" s="738"/>
      <c r="B47" s="738"/>
      <c r="C47" s="1563" t="s">
        <v>428</v>
      </c>
      <c r="D47" s="1563"/>
      <c r="E47" s="1563"/>
      <c r="F47" s="1563"/>
      <c r="G47" s="1563"/>
      <c r="H47" s="1563"/>
      <c r="I47" s="1563"/>
      <c r="J47" s="610"/>
      <c r="K47" s="738"/>
    </row>
    <row r="48" spans="1:15" ht="13.5" customHeight="1" x14ac:dyDescent="0.2">
      <c r="A48" s="2"/>
      <c r="B48" s="4"/>
      <c r="C48" s="42" t="s">
        <v>444</v>
      </c>
      <c r="D48" s="741"/>
      <c r="E48" s="741"/>
      <c r="F48" s="741"/>
      <c r="G48" s="741"/>
      <c r="H48" s="741"/>
      <c r="I48" s="741"/>
      <c r="J48" s="540"/>
      <c r="K48" s="2"/>
    </row>
    <row r="49" spans="1:11" ht="13.5" customHeight="1" x14ac:dyDescent="0.2">
      <c r="A49" s="2"/>
      <c r="B49" s="2"/>
      <c r="C49" s="2"/>
      <c r="D49" s="738"/>
      <c r="E49" s="4"/>
      <c r="F49" s="4"/>
      <c r="G49" s="4"/>
      <c r="H49" s="1571">
        <v>42583</v>
      </c>
      <c r="I49" s="1571"/>
      <c r="J49" s="262">
        <v>15</v>
      </c>
      <c r="K49" s="2"/>
    </row>
  </sheetData>
  <mergeCells count="16">
    <mergeCell ref="B1:D1"/>
    <mergeCell ref="B2:D2"/>
    <mergeCell ref="C4:I4"/>
    <mergeCell ref="C5:D7"/>
    <mergeCell ref="E6:I6"/>
    <mergeCell ref="E7:G7"/>
    <mergeCell ref="H7:I7"/>
    <mergeCell ref="H49:I49"/>
    <mergeCell ref="E28:I28"/>
    <mergeCell ref="C31:D31"/>
    <mergeCell ref="C47:I47"/>
    <mergeCell ref="C9:D9"/>
    <mergeCell ref="C26:I26"/>
    <mergeCell ref="C27:D29"/>
    <mergeCell ref="H29:I29"/>
    <mergeCell ref="E29:G29"/>
  </mergeCells>
  <conditionalFormatting sqref="O31:O46">
    <cfRule type="top10" dxfId="15" priority="1" bottom="1" rank="2"/>
    <cfRule type="top10" dxfId="14"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G80"/>
  <sheetViews>
    <sheetView zoomScale="125" zoomScaleNormal="125" workbookViewId="0"/>
  </sheetViews>
  <sheetFormatPr defaultRowHeight="12.75" x14ac:dyDescent="0.2"/>
  <cols>
    <col min="1" max="1" width="1" style="415" customWidth="1"/>
    <col min="2" max="2" width="2.5703125" style="415" customWidth="1"/>
    <col min="3" max="3" width="2.28515625" style="415" customWidth="1"/>
    <col min="4" max="4" width="27.85546875" style="478" customWidth="1"/>
    <col min="5" max="5" width="4.85546875" style="478" customWidth="1"/>
    <col min="6" max="6" width="5.7109375" style="478" customWidth="1"/>
    <col min="7" max="8" width="4.85546875" style="415" customWidth="1"/>
    <col min="9" max="9" width="5.85546875" style="415" customWidth="1"/>
    <col min="10" max="16" width="4.85546875" style="415" customWidth="1"/>
    <col min="17" max="17" width="5.85546875" style="415" customWidth="1"/>
    <col min="18" max="18" width="2.5703125" style="415" customWidth="1"/>
    <col min="19" max="19" width="1" style="415" customWidth="1"/>
    <col min="20" max="20" width="7.42578125" style="415" customWidth="1"/>
    <col min="21" max="21" width="7.5703125" style="1030" bestFit="1" customWidth="1"/>
    <col min="22" max="22" width="6.5703125" style="415" bestFit="1" customWidth="1"/>
    <col min="23" max="23" width="5.5703125" style="415" customWidth="1"/>
    <col min="24" max="16384" width="9.140625" style="415"/>
  </cols>
  <sheetData>
    <row r="1" spans="1:33" ht="13.5" customHeight="1" x14ac:dyDescent="0.2">
      <c r="A1" s="410"/>
      <c r="B1" s="478"/>
      <c r="C1" s="1603" t="s">
        <v>34</v>
      </c>
      <c r="D1" s="1603"/>
      <c r="E1" s="1603"/>
      <c r="F1" s="1603"/>
      <c r="G1" s="420"/>
      <c r="H1" s="420"/>
      <c r="I1" s="420"/>
      <c r="J1" s="1610" t="s">
        <v>420</v>
      </c>
      <c r="K1" s="1610"/>
      <c r="L1" s="1610"/>
      <c r="M1" s="1610"/>
      <c r="N1" s="1610"/>
      <c r="O1" s="1610"/>
      <c r="P1" s="1610"/>
      <c r="Q1" s="613"/>
      <c r="R1" s="613"/>
      <c r="S1" s="410"/>
    </row>
    <row r="2" spans="1:33" ht="6" customHeight="1" x14ac:dyDescent="0.2">
      <c r="A2" s="612"/>
      <c r="B2" s="534"/>
      <c r="C2" s="994"/>
      <c r="D2" s="1147"/>
      <c r="E2" s="467"/>
      <c r="F2" s="467"/>
      <c r="G2" s="467"/>
      <c r="H2" s="467"/>
      <c r="I2" s="467"/>
      <c r="J2" s="467"/>
      <c r="K2" s="467"/>
      <c r="L2" s="467"/>
      <c r="M2" s="467"/>
      <c r="N2" s="467"/>
      <c r="O2" s="467"/>
      <c r="P2" s="467"/>
      <c r="Q2" s="467"/>
      <c r="R2" s="420"/>
      <c r="S2" s="420"/>
    </row>
    <row r="3" spans="1:33" ht="11.25" customHeight="1" thickBot="1" x14ac:dyDescent="0.25">
      <c r="A3" s="410"/>
      <c r="B3" s="479"/>
      <c r="C3" s="475"/>
      <c r="D3" s="475"/>
      <c r="E3" s="420"/>
      <c r="F3" s="420"/>
      <c r="G3" s="420"/>
      <c r="H3" s="420"/>
      <c r="I3" s="420"/>
      <c r="J3" s="780"/>
      <c r="K3" s="780"/>
      <c r="L3" s="780"/>
      <c r="M3" s="780"/>
      <c r="N3" s="780"/>
      <c r="O3" s="780"/>
      <c r="P3" s="780"/>
      <c r="Q3" s="780" t="s">
        <v>70</v>
      </c>
      <c r="R3" s="420"/>
      <c r="S3" s="420"/>
    </row>
    <row r="4" spans="1:33" ht="13.5" customHeight="1" thickBot="1" x14ac:dyDescent="0.25">
      <c r="A4" s="410"/>
      <c r="B4" s="479"/>
      <c r="C4" s="1604" t="s">
        <v>129</v>
      </c>
      <c r="D4" s="1605"/>
      <c r="E4" s="1605"/>
      <c r="F4" s="1605"/>
      <c r="G4" s="1605"/>
      <c r="H4" s="1605"/>
      <c r="I4" s="1605"/>
      <c r="J4" s="1605"/>
      <c r="K4" s="1605"/>
      <c r="L4" s="1605"/>
      <c r="M4" s="1605"/>
      <c r="N4" s="1605"/>
      <c r="O4" s="1605"/>
      <c r="P4" s="1605"/>
      <c r="Q4" s="1606"/>
      <c r="R4" s="420"/>
      <c r="S4" s="420"/>
    </row>
    <row r="5" spans="1:33" ht="3.75" customHeight="1" x14ac:dyDescent="0.2">
      <c r="A5" s="410"/>
      <c r="B5" s="479"/>
      <c r="C5" s="475"/>
      <c r="D5" s="475"/>
      <c r="E5" s="420"/>
      <c r="F5" s="420"/>
      <c r="G5" s="428"/>
      <c r="H5" s="420"/>
      <c r="I5" s="420"/>
      <c r="J5" s="490"/>
      <c r="K5" s="490"/>
      <c r="L5" s="490"/>
      <c r="M5" s="490"/>
      <c r="N5" s="490"/>
      <c r="O5" s="490"/>
      <c r="P5" s="490"/>
      <c r="Q5" s="490"/>
      <c r="R5" s="420"/>
      <c r="S5" s="420"/>
    </row>
    <row r="6" spans="1:33" ht="13.5" customHeight="1" x14ac:dyDescent="0.2">
      <c r="A6" s="410"/>
      <c r="B6" s="479"/>
      <c r="C6" s="1598" t="s">
        <v>128</v>
      </c>
      <c r="D6" s="1599"/>
      <c r="E6" s="1599"/>
      <c r="F6" s="1599"/>
      <c r="G6" s="1599"/>
      <c r="H6" s="1599"/>
      <c r="I6" s="1599"/>
      <c r="J6" s="1599"/>
      <c r="K6" s="1599"/>
      <c r="L6" s="1599"/>
      <c r="M6" s="1599"/>
      <c r="N6" s="1599"/>
      <c r="O6" s="1599"/>
      <c r="P6" s="1599"/>
      <c r="Q6" s="1600"/>
      <c r="R6" s="420"/>
      <c r="S6" s="420"/>
    </row>
    <row r="7" spans="1:33" ht="2.25" customHeight="1" x14ac:dyDescent="0.2">
      <c r="A7" s="410"/>
      <c r="B7" s="479"/>
      <c r="C7" s="1607" t="s">
        <v>78</v>
      </c>
      <c r="D7" s="1607"/>
      <c r="E7" s="427"/>
      <c r="F7" s="427"/>
      <c r="G7" s="1609">
        <v>2014</v>
      </c>
      <c r="H7" s="1609"/>
      <c r="I7" s="1609"/>
      <c r="J7" s="1609"/>
      <c r="K7" s="1609"/>
      <c r="L7" s="1609"/>
      <c r="M7" s="1609"/>
      <c r="N7" s="1609"/>
      <c r="O7" s="1609"/>
      <c r="P7" s="1609"/>
      <c r="Q7" s="1609"/>
      <c r="R7" s="420"/>
      <c r="S7" s="420"/>
    </row>
    <row r="8" spans="1:33" ht="13.5" customHeight="1" x14ac:dyDescent="0.2">
      <c r="A8" s="410"/>
      <c r="B8" s="479"/>
      <c r="C8" s="1608"/>
      <c r="D8" s="1608"/>
      <c r="E8" s="1585">
        <v>2015</v>
      </c>
      <c r="F8" s="1586"/>
      <c r="G8" s="1586"/>
      <c r="H8" s="1586"/>
      <c r="I8" s="1586"/>
      <c r="J8" s="1586"/>
      <c r="K8" s="1587">
        <v>2016</v>
      </c>
      <c r="L8" s="1586"/>
      <c r="M8" s="1586"/>
      <c r="N8" s="1586"/>
      <c r="O8" s="1586"/>
      <c r="P8" s="1586"/>
      <c r="Q8" s="1586"/>
      <c r="R8" s="420"/>
      <c r="S8" s="420"/>
    </row>
    <row r="9" spans="1:33" ht="12.75" customHeight="1" x14ac:dyDescent="0.2">
      <c r="A9" s="410"/>
      <c r="B9" s="479"/>
      <c r="C9" s="425"/>
      <c r="D9" s="425"/>
      <c r="E9" s="867" t="s">
        <v>99</v>
      </c>
      <c r="F9" s="867" t="s">
        <v>98</v>
      </c>
      <c r="G9" s="867" t="s">
        <v>427</v>
      </c>
      <c r="H9" s="867" t="s">
        <v>430</v>
      </c>
      <c r="I9" s="867" t="s">
        <v>95</v>
      </c>
      <c r="J9" s="867" t="s">
        <v>94</v>
      </c>
      <c r="K9" s="1340" t="s">
        <v>93</v>
      </c>
      <c r="L9" s="867" t="s">
        <v>104</v>
      </c>
      <c r="M9" s="1185" t="s">
        <v>103</v>
      </c>
      <c r="N9" s="867" t="s">
        <v>102</v>
      </c>
      <c r="O9" s="867" t="s">
        <v>101</v>
      </c>
      <c r="P9" s="867" t="s">
        <v>100</v>
      </c>
      <c r="Q9" s="867" t="s">
        <v>99</v>
      </c>
      <c r="R9" s="536"/>
      <c r="S9" s="420"/>
    </row>
    <row r="10" spans="1:33" s="495" customFormat="1" ht="16.5" customHeight="1" x14ac:dyDescent="0.2">
      <c r="A10" s="491"/>
      <c r="B10" s="492"/>
      <c r="C10" s="1524" t="s">
        <v>106</v>
      </c>
      <c r="D10" s="1524"/>
      <c r="E10" s="493">
        <v>18</v>
      </c>
      <c r="F10" s="493">
        <v>22</v>
      </c>
      <c r="G10" s="493">
        <v>9</v>
      </c>
      <c r="H10" s="493">
        <v>10</v>
      </c>
      <c r="I10" s="493">
        <v>19</v>
      </c>
      <c r="J10" s="493">
        <v>8</v>
      </c>
      <c r="K10" s="493">
        <v>16</v>
      </c>
      <c r="L10" s="493">
        <v>3</v>
      </c>
      <c r="M10" s="493">
        <v>17</v>
      </c>
      <c r="N10" s="493">
        <v>18</v>
      </c>
      <c r="O10" s="493">
        <v>15</v>
      </c>
      <c r="P10" s="493">
        <v>29</v>
      </c>
      <c r="Q10" s="493">
        <v>19</v>
      </c>
      <c r="R10" s="536"/>
      <c r="S10" s="494"/>
      <c r="T10" s="894"/>
      <c r="U10" s="1031"/>
      <c r="V10" s="1031"/>
      <c r="W10" s="1031"/>
      <c r="X10" s="1031"/>
      <c r="Y10" s="1031"/>
      <c r="Z10" s="1031"/>
      <c r="AA10" s="1031"/>
      <c r="AB10" s="1031"/>
      <c r="AC10" s="1031"/>
      <c r="AD10" s="1031"/>
      <c r="AE10" s="1031"/>
      <c r="AF10" s="1031"/>
      <c r="AG10" s="1031"/>
    </row>
    <row r="11" spans="1:33" s="499" customFormat="1" ht="10.5" customHeight="1" x14ac:dyDescent="0.2">
      <c r="A11" s="496"/>
      <c r="B11" s="497"/>
      <c r="C11" s="993"/>
      <c r="D11" s="586" t="s">
        <v>246</v>
      </c>
      <c r="E11" s="1155">
        <v>5</v>
      </c>
      <c r="F11" s="1155">
        <v>13</v>
      </c>
      <c r="G11" s="1154">
        <v>3</v>
      </c>
      <c r="H11" s="1154">
        <v>4</v>
      </c>
      <c r="I11" s="1154">
        <v>2</v>
      </c>
      <c r="J11" s="1154">
        <v>2</v>
      </c>
      <c r="K11" s="1154">
        <v>4</v>
      </c>
      <c r="L11" s="1154">
        <v>1</v>
      </c>
      <c r="M11" s="1154">
        <v>5</v>
      </c>
      <c r="N11" s="1154">
        <v>6</v>
      </c>
      <c r="O11" s="1154">
        <v>9</v>
      </c>
      <c r="P11" s="1154">
        <v>12</v>
      </c>
      <c r="Q11" s="1154">
        <v>12</v>
      </c>
      <c r="R11" s="536"/>
      <c r="S11" s="475"/>
      <c r="U11" s="1031"/>
      <c r="V11" s="894"/>
      <c r="W11" s="995"/>
    </row>
    <row r="12" spans="1:33" s="499" customFormat="1" ht="10.5" customHeight="1" x14ac:dyDescent="0.2">
      <c r="A12" s="496"/>
      <c r="B12" s="497"/>
      <c r="C12" s="993"/>
      <c r="D12" s="586" t="s">
        <v>247</v>
      </c>
      <c r="E12" s="1155">
        <v>3</v>
      </c>
      <c r="F12" s="1155">
        <v>2</v>
      </c>
      <c r="G12" s="1154" t="s">
        <v>9</v>
      </c>
      <c r="H12" s="1154">
        <v>1</v>
      </c>
      <c r="I12" s="1154">
        <v>4</v>
      </c>
      <c r="J12" s="1154">
        <v>1</v>
      </c>
      <c r="K12" s="1154">
        <v>3</v>
      </c>
      <c r="L12" s="1154" t="s">
        <v>9</v>
      </c>
      <c r="M12" s="1154">
        <v>1</v>
      </c>
      <c r="N12" s="1154">
        <v>1</v>
      </c>
      <c r="O12" s="1154">
        <v>1</v>
      </c>
      <c r="P12" s="1154">
        <v>1</v>
      </c>
      <c r="Q12" s="1154" t="s">
        <v>9</v>
      </c>
      <c r="R12" s="536"/>
      <c r="S12" s="475"/>
      <c r="U12" s="1031"/>
      <c r="V12" s="894"/>
      <c r="W12" s="995"/>
    </row>
    <row r="13" spans="1:33" s="1010" customFormat="1" ht="10.5" customHeight="1" x14ac:dyDescent="0.2">
      <c r="A13" s="1142"/>
      <c r="B13" s="1143"/>
      <c r="C13" s="1139"/>
      <c r="D13" s="586" t="s">
        <v>248</v>
      </c>
      <c r="E13" s="1155">
        <v>4</v>
      </c>
      <c r="F13" s="1155">
        <v>4</v>
      </c>
      <c r="G13" s="1154">
        <v>3</v>
      </c>
      <c r="H13" s="1154" t="s">
        <v>9</v>
      </c>
      <c r="I13" s="1154">
        <v>7</v>
      </c>
      <c r="J13" s="1154">
        <v>3</v>
      </c>
      <c r="K13" s="1154">
        <v>4</v>
      </c>
      <c r="L13" s="1154">
        <v>2</v>
      </c>
      <c r="M13" s="1154">
        <v>7</v>
      </c>
      <c r="N13" s="1154">
        <v>10</v>
      </c>
      <c r="O13" s="1154">
        <v>5</v>
      </c>
      <c r="P13" s="1154">
        <v>13</v>
      </c>
      <c r="Q13" s="1154">
        <v>5</v>
      </c>
      <c r="R13" s="804"/>
      <c r="S13" s="1144"/>
      <c r="U13" s="1031"/>
      <c r="V13" s="894"/>
      <c r="W13" s="1145"/>
    </row>
    <row r="14" spans="1:33" s="499" customFormat="1" ht="12" customHeight="1" x14ac:dyDescent="0.2">
      <c r="A14" s="496"/>
      <c r="B14" s="497"/>
      <c r="C14" s="993"/>
      <c r="D14" s="586" t="s">
        <v>249</v>
      </c>
      <c r="E14" s="1155">
        <v>1</v>
      </c>
      <c r="F14" s="1155" t="s">
        <v>9</v>
      </c>
      <c r="G14" s="1154">
        <v>1</v>
      </c>
      <c r="H14" s="1154">
        <v>1</v>
      </c>
      <c r="I14" s="1154" t="s">
        <v>9</v>
      </c>
      <c r="J14" s="1154" t="s">
        <v>9</v>
      </c>
      <c r="K14" s="1154" t="s">
        <v>9</v>
      </c>
      <c r="L14" s="1154" t="s">
        <v>9</v>
      </c>
      <c r="M14" s="1154">
        <v>2</v>
      </c>
      <c r="N14" s="1154">
        <v>1</v>
      </c>
      <c r="O14" s="1154" t="s">
        <v>9</v>
      </c>
      <c r="P14" s="1154">
        <v>3</v>
      </c>
      <c r="Q14" s="1154">
        <v>1</v>
      </c>
      <c r="R14" s="498"/>
      <c r="S14" s="475"/>
      <c r="U14" s="1031"/>
      <c r="V14" s="894"/>
    </row>
    <row r="15" spans="1:33" s="499" customFormat="1" ht="10.5" customHeight="1" x14ac:dyDescent="0.2">
      <c r="A15" s="496"/>
      <c r="B15" s="497"/>
      <c r="C15" s="993"/>
      <c r="D15" s="586" t="s">
        <v>250</v>
      </c>
      <c r="E15" s="1155" t="s">
        <v>9</v>
      </c>
      <c r="F15" s="1155" t="s">
        <v>9</v>
      </c>
      <c r="G15" s="1154" t="s">
        <v>9</v>
      </c>
      <c r="H15" s="1154" t="s">
        <v>9</v>
      </c>
      <c r="I15" s="1154" t="s">
        <v>9</v>
      </c>
      <c r="J15" s="1154" t="s">
        <v>9</v>
      </c>
      <c r="K15" s="1154" t="s">
        <v>9</v>
      </c>
      <c r="L15" s="1154" t="s">
        <v>9</v>
      </c>
      <c r="M15" s="1154" t="s">
        <v>9</v>
      </c>
      <c r="N15" s="1154" t="s">
        <v>9</v>
      </c>
      <c r="O15" s="1154" t="s">
        <v>9</v>
      </c>
      <c r="P15" s="1154" t="s">
        <v>9</v>
      </c>
      <c r="Q15" s="1154" t="s">
        <v>9</v>
      </c>
      <c r="R15" s="498"/>
      <c r="S15" s="475"/>
      <c r="T15" s="911"/>
      <c r="U15" s="1031"/>
      <c r="V15" s="894"/>
    </row>
    <row r="16" spans="1:33" s="499" customFormat="1" ht="10.5" customHeight="1" x14ac:dyDescent="0.2">
      <c r="A16" s="496"/>
      <c r="B16" s="497"/>
      <c r="C16" s="993"/>
      <c r="D16" s="586" t="s">
        <v>251</v>
      </c>
      <c r="E16" s="1155" t="s">
        <v>9</v>
      </c>
      <c r="F16" s="1155" t="s">
        <v>9</v>
      </c>
      <c r="G16" s="1154" t="s">
        <v>9</v>
      </c>
      <c r="H16" s="1154" t="s">
        <v>9</v>
      </c>
      <c r="I16" s="1154">
        <v>1</v>
      </c>
      <c r="J16" s="1154" t="s">
        <v>9</v>
      </c>
      <c r="K16" s="1154" t="s">
        <v>9</v>
      </c>
      <c r="L16" s="1154" t="s">
        <v>9</v>
      </c>
      <c r="M16" s="1154" t="s">
        <v>9</v>
      </c>
      <c r="N16" s="1154" t="s">
        <v>9</v>
      </c>
      <c r="O16" s="1154" t="s">
        <v>9</v>
      </c>
      <c r="P16" s="1154" t="s">
        <v>9</v>
      </c>
      <c r="Q16" s="1154" t="s">
        <v>9</v>
      </c>
      <c r="R16" s="498"/>
      <c r="S16" s="475"/>
      <c r="U16" s="1031"/>
      <c r="V16" s="894"/>
    </row>
    <row r="17" spans="1:22" s="499" customFormat="1" ht="12" customHeight="1" x14ac:dyDescent="0.2">
      <c r="A17" s="496"/>
      <c r="B17" s="497"/>
      <c r="C17" s="993"/>
      <c r="D17" s="500" t="s">
        <v>252</v>
      </c>
      <c r="E17" s="1155">
        <v>5</v>
      </c>
      <c r="F17" s="1155">
        <v>3</v>
      </c>
      <c r="G17" s="1154">
        <v>2</v>
      </c>
      <c r="H17" s="1154">
        <v>4</v>
      </c>
      <c r="I17" s="1154">
        <v>5</v>
      </c>
      <c r="J17" s="1154">
        <v>2</v>
      </c>
      <c r="K17" s="1154">
        <v>5</v>
      </c>
      <c r="L17" s="1154" t="s">
        <v>9</v>
      </c>
      <c r="M17" s="1154">
        <v>2</v>
      </c>
      <c r="N17" s="1154">
        <v>12</v>
      </c>
      <c r="O17" s="1154">
        <v>3</v>
      </c>
      <c r="P17" s="1154" t="s">
        <v>9</v>
      </c>
      <c r="Q17" s="1154">
        <v>1</v>
      </c>
      <c r="R17" s="498"/>
      <c r="S17" s="475"/>
      <c r="T17" s="911"/>
      <c r="U17" s="1031"/>
      <c r="V17" s="894"/>
    </row>
    <row r="18" spans="1:22" s="495" customFormat="1" ht="14.25" customHeight="1" x14ac:dyDescent="0.2">
      <c r="A18" s="501"/>
      <c r="B18" s="502"/>
      <c r="C18" s="991" t="s">
        <v>303</v>
      </c>
      <c r="D18" s="503"/>
      <c r="E18" s="493">
        <v>8</v>
      </c>
      <c r="F18" s="493">
        <v>14</v>
      </c>
      <c r="G18" s="493">
        <v>3</v>
      </c>
      <c r="H18" s="493">
        <v>3</v>
      </c>
      <c r="I18" s="493">
        <v>8</v>
      </c>
      <c r="J18" s="493">
        <v>3</v>
      </c>
      <c r="K18" s="493">
        <v>3</v>
      </c>
      <c r="L18" s="493">
        <v>2</v>
      </c>
      <c r="M18" s="493">
        <v>13</v>
      </c>
      <c r="N18" s="493">
        <v>13</v>
      </c>
      <c r="O18" s="493">
        <v>13</v>
      </c>
      <c r="P18" s="493">
        <v>21</v>
      </c>
      <c r="Q18" s="493">
        <v>13</v>
      </c>
      <c r="R18" s="498"/>
      <c r="S18" s="475"/>
      <c r="T18" s="911"/>
      <c r="U18" s="1031"/>
    </row>
    <row r="19" spans="1:22" s="507" customFormat="1" ht="14.25" customHeight="1" x14ac:dyDescent="0.2">
      <c r="A19" s="504"/>
      <c r="B19" s="505"/>
      <c r="C19" s="991" t="s">
        <v>304</v>
      </c>
      <c r="D19" s="1146"/>
      <c r="E19" s="506">
        <v>23684</v>
      </c>
      <c r="F19" s="506">
        <v>158232</v>
      </c>
      <c r="G19" s="506">
        <v>9694</v>
      </c>
      <c r="H19" s="506">
        <v>14369</v>
      </c>
      <c r="I19" s="506">
        <v>110969</v>
      </c>
      <c r="J19" s="506">
        <v>20262</v>
      </c>
      <c r="K19" s="506">
        <v>7603</v>
      </c>
      <c r="L19" s="506">
        <v>655</v>
      </c>
      <c r="M19" s="506">
        <v>3247</v>
      </c>
      <c r="N19" s="506">
        <v>52719</v>
      </c>
      <c r="O19" s="506">
        <v>40008</v>
      </c>
      <c r="P19" s="506">
        <v>72191</v>
      </c>
      <c r="Q19" s="506">
        <v>215365</v>
      </c>
      <c r="R19" s="498"/>
      <c r="S19" s="475"/>
      <c r="T19" s="911"/>
      <c r="U19" s="1032"/>
      <c r="V19" s="1032"/>
    </row>
    <row r="20" spans="1:22" ht="9.75" customHeight="1" x14ac:dyDescent="0.2">
      <c r="A20" s="410"/>
      <c r="B20" s="479"/>
      <c r="C20" s="1588" t="s">
        <v>127</v>
      </c>
      <c r="D20" s="1588"/>
      <c r="E20" s="1154">
        <v>262</v>
      </c>
      <c r="F20" s="1154">
        <v>916</v>
      </c>
      <c r="G20" s="1154" t="s">
        <v>9</v>
      </c>
      <c r="H20" s="1154" t="s">
        <v>9</v>
      </c>
      <c r="I20" s="1154" t="s">
        <v>9</v>
      </c>
      <c r="J20" s="1154" t="s">
        <v>9</v>
      </c>
      <c r="K20" s="1154" t="s">
        <v>9</v>
      </c>
      <c r="L20" s="1154" t="s">
        <v>9</v>
      </c>
      <c r="M20" s="1154" t="s">
        <v>9</v>
      </c>
      <c r="N20" s="1154" t="s">
        <v>9</v>
      </c>
      <c r="O20" s="1154" t="s">
        <v>9</v>
      </c>
      <c r="P20" s="1154" t="s">
        <v>9</v>
      </c>
      <c r="Q20" s="1154" t="s">
        <v>9</v>
      </c>
      <c r="R20" s="498"/>
      <c r="S20" s="475"/>
      <c r="T20" s="499"/>
      <c r="U20" s="1032"/>
      <c r="V20" s="1032"/>
    </row>
    <row r="21" spans="1:22" ht="9.75" customHeight="1" x14ac:dyDescent="0.2">
      <c r="A21" s="410"/>
      <c r="B21" s="479"/>
      <c r="C21" s="1588" t="s">
        <v>126</v>
      </c>
      <c r="D21" s="1588"/>
      <c r="E21" s="1154" t="s">
        <v>9</v>
      </c>
      <c r="F21" s="1154" t="s">
        <v>9</v>
      </c>
      <c r="G21" s="1154" t="s">
        <v>9</v>
      </c>
      <c r="H21" s="1154" t="s">
        <v>9</v>
      </c>
      <c r="I21" s="1154" t="s">
        <v>9</v>
      </c>
      <c r="J21" s="1154" t="s">
        <v>9</v>
      </c>
      <c r="K21" s="1154" t="s">
        <v>9</v>
      </c>
      <c r="L21" s="1154" t="s">
        <v>9</v>
      </c>
      <c r="M21" s="1154" t="s">
        <v>9</v>
      </c>
      <c r="N21" s="1154" t="s">
        <v>9</v>
      </c>
      <c r="O21" s="1154" t="s">
        <v>9</v>
      </c>
      <c r="P21" s="1154" t="s">
        <v>9</v>
      </c>
      <c r="Q21" s="1154" t="s">
        <v>9</v>
      </c>
      <c r="R21" s="536"/>
      <c r="S21" s="420"/>
      <c r="T21" s="473"/>
      <c r="V21" s="473"/>
    </row>
    <row r="22" spans="1:22" ht="9.75" customHeight="1" x14ac:dyDescent="0.2">
      <c r="A22" s="410"/>
      <c r="B22" s="479"/>
      <c r="C22" s="1588" t="s">
        <v>125</v>
      </c>
      <c r="D22" s="1588"/>
      <c r="E22" s="1154">
        <v>23273</v>
      </c>
      <c r="F22" s="1154">
        <v>31263</v>
      </c>
      <c r="G22" s="1154" t="s">
        <v>9</v>
      </c>
      <c r="H22" s="1154" t="s">
        <v>9</v>
      </c>
      <c r="I22" s="1154">
        <v>32357</v>
      </c>
      <c r="J22" s="1154">
        <v>307</v>
      </c>
      <c r="K22" s="1154">
        <v>2990</v>
      </c>
      <c r="L22" s="1154">
        <v>655</v>
      </c>
      <c r="M22" s="1154">
        <v>1522</v>
      </c>
      <c r="N22" s="1154">
        <v>34811</v>
      </c>
      <c r="O22" s="1154">
        <v>27049</v>
      </c>
      <c r="P22" s="1154">
        <v>42400</v>
      </c>
      <c r="Q22" s="1154">
        <v>48343</v>
      </c>
      <c r="R22" s="536"/>
      <c r="S22" s="420"/>
      <c r="T22" s="473"/>
      <c r="U22" s="1032"/>
    </row>
    <row r="23" spans="1:22" ht="9.75" customHeight="1" x14ac:dyDescent="0.2">
      <c r="A23" s="410"/>
      <c r="B23" s="479"/>
      <c r="C23" s="1588" t="s">
        <v>124</v>
      </c>
      <c r="D23" s="1588"/>
      <c r="E23" s="1154" t="s">
        <v>9</v>
      </c>
      <c r="F23" s="1154" t="s">
        <v>9</v>
      </c>
      <c r="G23" s="1154" t="s">
        <v>9</v>
      </c>
      <c r="H23" s="1154" t="s">
        <v>9</v>
      </c>
      <c r="I23" s="1154" t="s">
        <v>9</v>
      </c>
      <c r="J23" s="1154" t="s">
        <v>9</v>
      </c>
      <c r="K23" s="1154" t="s">
        <v>9</v>
      </c>
      <c r="L23" s="1154" t="s">
        <v>9</v>
      </c>
      <c r="M23" s="1154" t="s">
        <v>9</v>
      </c>
      <c r="N23" s="1154" t="s">
        <v>9</v>
      </c>
      <c r="O23" s="1154" t="s">
        <v>9</v>
      </c>
      <c r="P23" s="1154" t="s">
        <v>9</v>
      </c>
      <c r="Q23" s="1154" t="s">
        <v>9</v>
      </c>
      <c r="R23" s="536"/>
      <c r="S23" s="420"/>
      <c r="V23" s="473"/>
    </row>
    <row r="24" spans="1:22" ht="9.75" customHeight="1" x14ac:dyDescent="0.2">
      <c r="A24" s="410"/>
      <c r="B24" s="479"/>
      <c r="C24" s="1588" t="s">
        <v>123</v>
      </c>
      <c r="D24" s="1588"/>
      <c r="E24" s="1154" t="s">
        <v>9</v>
      </c>
      <c r="F24" s="1154" t="s">
        <v>9</v>
      </c>
      <c r="G24" s="1154" t="s">
        <v>9</v>
      </c>
      <c r="H24" s="1154" t="s">
        <v>9</v>
      </c>
      <c r="I24" s="1154">
        <v>114</v>
      </c>
      <c r="J24" s="1154" t="s">
        <v>9</v>
      </c>
      <c r="K24" s="1154" t="s">
        <v>9</v>
      </c>
      <c r="L24" s="1154" t="s">
        <v>9</v>
      </c>
      <c r="M24" s="1154" t="s">
        <v>9</v>
      </c>
      <c r="N24" s="1154" t="s">
        <v>9</v>
      </c>
      <c r="O24" s="1154" t="s">
        <v>9</v>
      </c>
      <c r="P24" s="1154" t="s">
        <v>9</v>
      </c>
      <c r="Q24" s="1154" t="s">
        <v>9</v>
      </c>
      <c r="R24" s="536"/>
      <c r="S24" s="420"/>
      <c r="U24" s="1032"/>
    </row>
    <row r="25" spans="1:22" ht="9.75" customHeight="1" x14ac:dyDescent="0.2">
      <c r="A25" s="410"/>
      <c r="B25" s="479"/>
      <c r="C25" s="1588" t="s">
        <v>122</v>
      </c>
      <c r="D25" s="1588"/>
      <c r="E25" s="1154" t="s">
        <v>9</v>
      </c>
      <c r="F25" s="1154">
        <v>104048</v>
      </c>
      <c r="G25" s="1154" t="s">
        <v>9</v>
      </c>
      <c r="H25" s="1154" t="s">
        <v>9</v>
      </c>
      <c r="I25" s="1154" t="s">
        <v>9</v>
      </c>
      <c r="J25" s="1154" t="s">
        <v>9</v>
      </c>
      <c r="K25" s="1154" t="s">
        <v>9</v>
      </c>
      <c r="L25" s="1154" t="s">
        <v>9</v>
      </c>
      <c r="M25" s="1154" t="s">
        <v>9</v>
      </c>
      <c r="N25" s="1154" t="s">
        <v>9</v>
      </c>
      <c r="O25" s="1154" t="s">
        <v>9</v>
      </c>
      <c r="P25" s="1154" t="s">
        <v>9</v>
      </c>
      <c r="Q25" s="1154" t="s">
        <v>9</v>
      </c>
      <c r="R25" s="536"/>
      <c r="S25" s="420"/>
      <c r="T25" s="473"/>
      <c r="U25" s="1032"/>
    </row>
    <row r="26" spans="1:22" ht="9.75" customHeight="1" x14ac:dyDescent="0.2">
      <c r="A26" s="410"/>
      <c r="B26" s="479"/>
      <c r="C26" s="1588" t="s">
        <v>121</v>
      </c>
      <c r="D26" s="1588"/>
      <c r="E26" s="1154">
        <v>109</v>
      </c>
      <c r="F26" s="1154" t="s">
        <v>9</v>
      </c>
      <c r="G26" s="1154">
        <v>8918</v>
      </c>
      <c r="H26" s="1154">
        <v>14369</v>
      </c>
      <c r="I26" s="1154" t="s">
        <v>9</v>
      </c>
      <c r="J26" s="1154" t="s">
        <v>9</v>
      </c>
      <c r="K26" s="1154">
        <v>4473</v>
      </c>
      <c r="L26" s="1154" t="s">
        <v>9</v>
      </c>
      <c r="M26" s="1154">
        <v>1654</v>
      </c>
      <c r="N26" s="1154" t="s">
        <v>9</v>
      </c>
      <c r="O26" s="1154">
        <v>12484</v>
      </c>
      <c r="P26" s="1154">
        <v>973</v>
      </c>
      <c r="Q26" s="1154">
        <v>127859</v>
      </c>
      <c r="R26" s="536"/>
      <c r="S26" s="420"/>
      <c r="T26" s="473"/>
      <c r="U26" s="1032"/>
      <c r="V26" s="473"/>
    </row>
    <row r="27" spans="1:22" ht="9.75" customHeight="1" x14ac:dyDescent="0.2">
      <c r="A27" s="410"/>
      <c r="B27" s="479"/>
      <c r="C27" s="1588" t="s">
        <v>120</v>
      </c>
      <c r="D27" s="1588"/>
      <c r="E27" s="1154">
        <v>40</v>
      </c>
      <c r="F27" s="1154">
        <v>3416</v>
      </c>
      <c r="G27" s="1154" t="s">
        <v>9</v>
      </c>
      <c r="H27" s="1154" t="s">
        <v>9</v>
      </c>
      <c r="I27" s="1154" t="s">
        <v>9</v>
      </c>
      <c r="J27" s="1154" t="s">
        <v>9</v>
      </c>
      <c r="K27" s="1154">
        <v>140</v>
      </c>
      <c r="L27" s="1154" t="s">
        <v>9</v>
      </c>
      <c r="M27" s="1154">
        <v>59</v>
      </c>
      <c r="N27" s="1154">
        <v>10934</v>
      </c>
      <c r="O27" s="1154">
        <v>475</v>
      </c>
      <c r="P27" s="1154">
        <v>820</v>
      </c>
      <c r="Q27" s="1154" t="s">
        <v>9</v>
      </c>
      <c r="R27" s="536"/>
      <c r="S27" s="420"/>
    </row>
    <row r="28" spans="1:22" ht="9.75" customHeight="1" x14ac:dyDescent="0.2">
      <c r="A28" s="410"/>
      <c r="B28" s="479"/>
      <c r="C28" s="1588" t="s">
        <v>119</v>
      </c>
      <c r="D28" s="1588"/>
      <c r="E28" s="1154" t="s">
        <v>9</v>
      </c>
      <c r="F28" s="1154" t="s">
        <v>9</v>
      </c>
      <c r="G28" s="1154" t="s">
        <v>9</v>
      </c>
      <c r="H28" s="1154" t="s">
        <v>9</v>
      </c>
      <c r="I28" s="1154" t="s">
        <v>9</v>
      </c>
      <c r="J28" s="1154" t="s">
        <v>9</v>
      </c>
      <c r="K28" s="1154" t="s">
        <v>9</v>
      </c>
      <c r="L28" s="1154" t="s">
        <v>9</v>
      </c>
      <c r="M28" s="1154" t="s">
        <v>9</v>
      </c>
      <c r="N28" s="1154" t="s">
        <v>9</v>
      </c>
      <c r="O28" s="1154" t="s">
        <v>9</v>
      </c>
      <c r="P28" s="1154">
        <v>24945</v>
      </c>
      <c r="Q28" s="1154" t="s">
        <v>9</v>
      </c>
      <c r="R28" s="536"/>
      <c r="S28" s="420"/>
      <c r="U28" s="1032"/>
    </row>
    <row r="29" spans="1:22" ht="9.75" customHeight="1" x14ac:dyDescent="0.2">
      <c r="A29" s="410"/>
      <c r="B29" s="479"/>
      <c r="C29" s="1588" t="s">
        <v>118</v>
      </c>
      <c r="D29" s="1588"/>
      <c r="E29" s="1154" t="s">
        <v>9</v>
      </c>
      <c r="F29" s="1154" t="s">
        <v>9</v>
      </c>
      <c r="G29" s="1154" t="s">
        <v>9</v>
      </c>
      <c r="H29" s="1154" t="s">
        <v>9</v>
      </c>
      <c r="I29" s="1154" t="s">
        <v>9</v>
      </c>
      <c r="J29" s="1154" t="s">
        <v>9</v>
      </c>
      <c r="K29" s="1154" t="s">
        <v>9</v>
      </c>
      <c r="L29" s="1154" t="s">
        <v>9</v>
      </c>
      <c r="M29" s="1154" t="s">
        <v>9</v>
      </c>
      <c r="N29" s="1154" t="s">
        <v>9</v>
      </c>
      <c r="O29" s="1154" t="s">
        <v>9</v>
      </c>
      <c r="P29" s="1154" t="s">
        <v>9</v>
      </c>
      <c r="Q29" s="1154" t="s">
        <v>9</v>
      </c>
      <c r="R29" s="536"/>
      <c r="S29" s="420"/>
      <c r="U29" s="1032"/>
    </row>
    <row r="30" spans="1:22" ht="9.75" customHeight="1" x14ac:dyDescent="0.2">
      <c r="A30" s="410"/>
      <c r="B30" s="479"/>
      <c r="C30" s="1588" t="s">
        <v>117</v>
      </c>
      <c r="D30" s="1588"/>
      <c r="E30" s="1154" t="s">
        <v>9</v>
      </c>
      <c r="F30" s="1154" t="s">
        <v>9</v>
      </c>
      <c r="G30" s="1154" t="s">
        <v>9</v>
      </c>
      <c r="H30" s="1154" t="s">
        <v>9</v>
      </c>
      <c r="I30" s="1154" t="s">
        <v>9</v>
      </c>
      <c r="J30" s="1154" t="s">
        <v>9</v>
      </c>
      <c r="K30" s="1154" t="s">
        <v>9</v>
      </c>
      <c r="L30" s="1154" t="s">
        <v>9</v>
      </c>
      <c r="M30" s="1154" t="s">
        <v>9</v>
      </c>
      <c r="N30" s="1154" t="s">
        <v>9</v>
      </c>
      <c r="O30" s="1154" t="s">
        <v>9</v>
      </c>
      <c r="P30" s="1154" t="s">
        <v>9</v>
      </c>
      <c r="Q30" s="1154" t="s">
        <v>9</v>
      </c>
      <c r="R30" s="536"/>
      <c r="S30" s="420"/>
    </row>
    <row r="31" spans="1:22" ht="9.75" customHeight="1" x14ac:dyDescent="0.2">
      <c r="A31" s="410"/>
      <c r="B31" s="479"/>
      <c r="C31" s="1611" t="s">
        <v>454</v>
      </c>
      <c r="D31" s="1611"/>
      <c r="E31" s="1154" t="s">
        <v>9</v>
      </c>
      <c r="F31" s="1154" t="s">
        <v>9</v>
      </c>
      <c r="G31" s="1154" t="s">
        <v>9</v>
      </c>
      <c r="H31" s="1154" t="s">
        <v>9</v>
      </c>
      <c r="I31" s="1154" t="s">
        <v>9</v>
      </c>
      <c r="J31" s="1154" t="s">
        <v>9</v>
      </c>
      <c r="K31" s="1154" t="s">
        <v>9</v>
      </c>
      <c r="L31" s="1154" t="s">
        <v>9</v>
      </c>
      <c r="M31" s="1154" t="s">
        <v>9</v>
      </c>
      <c r="N31" s="1154" t="s">
        <v>9</v>
      </c>
      <c r="O31" s="1154" t="s">
        <v>9</v>
      </c>
      <c r="P31" s="1154" t="s">
        <v>9</v>
      </c>
      <c r="Q31" s="1154" t="s">
        <v>9</v>
      </c>
      <c r="R31" s="508"/>
      <c r="S31" s="420"/>
    </row>
    <row r="32" spans="1:22" ht="9.75" customHeight="1" x14ac:dyDescent="0.2">
      <c r="A32" s="410"/>
      <c r="B32" s="479"/>
      <c r="C32" s="1588" t="s">
        <v>116</v>
      </c>
      <c r="D32" s="1588"/>
      <c r="E32" s="1154" t="s">
        <v>9</v>
      </c>
      <c r="F32" s="1154" t="s">
        <v>9</v>
      </c>
      <c r="G32" s="1154" t="s">
        <v>9</v>
      </c>
      <c r="H32" s="1154" t="s">
        <v>9</v>
      </c>
      <c r="I32" s="1154" t="s">
        <v>9</v>
      </c>
      <c r="J32" s="1154">
        <v>19955</v>
      </c>
      <c r="K32" s="1154" t="s">
        <v>9</v>
      </c>
      <c r="L32" s="1154" t="s">
        <v>9</v>
      </c>
      <c r="M32" s="1154" t="s">
        <v>9</v>
      </c>
      <c r="N32" s="1154" t="s">
        <v>9</v>
      </c>
      <c r="O32" s="1154" t="s">
        <v>9</v>
      </c>
      <c r="P32" s="1154" t="s">
        <v>9</v>
      </c>
      <c r="Q32" s="1154" t="s">
        <v>9</v>
      </c>
      <c r="R32" s="508"/>
      <c r="S32" s="420"/>
    </row>
    <row r="33" spans="1:23" ht="9.75" customHeight="1" x14ac:dyDescent="0.2">
      <c r="A33" s="410"/>
      <c r="B33" s="479"/>
      <c r="C33" s="1588" t="s">
        <v>115</v>
      </c>
      <c r="D33" s="1588"/>
      <c r="E33" s="1154" t="s">
        <v>9</v>
      </c>
      <c r="F33" s="1154" t="s">
        <v>9</v>
      </c>
      <c r="G33" s="1154">
        <v>256</v>
      </c>
      <c r="H33" s="1154" t="s">
        <v>9</v>
      </c>
      <c r="I33" s="1154" t="s">
        <v>9</v>
      </c>
      <c r="J33" s="1154" t="s">
        <v>9</v>
      </c>
      <c r="K33" s="1154" t="s">
        <v>9</v>
      </c>
      <c r="L33" s="1154" t="s">
        <v>9</v>
      </c>
      <c r="M33" s="1154" t="s">
        <v>9</v>
      </c>
      <c r="N33" s="1154" t="s">
        <v>9</v>
      </c>
      <c r="O33" s="1154" t="s">
        <v>9</v>
      </c>
      <c r="P33" s="1154">
        <v>1674</v>
      </c>
      <c r="Q33" s="1154" t="s">
        <v>9</v>
      </c>
      <c r="R33" s="508"/>
      <c r="S33" s="420"/>
    </row>
    <row r="34" spans="1:23" ht="9.75" customHeight="1" x14ac:dyDescent="0.2">
      <c r="A34" s="410">
        <v>4661</v>
      </c>
      <c r="B34" s="479"/>
      <c r="C34" s="1612" t="s">
        <v>114</v>
      </c>
      <c r="D34" s="1612"/>
      <c r="E34" s="1154" t="s">
        <v>9</v>
      </c>
      <c r="F34" s="1154" t="s">
        <v>9</v>
      </c>
      <c r="G34" s="1154" t="s">
        <v>9</v>
      </c>
      <c r="H34" s="1154" t="s">
        <v>9</v>
      </c>
      <c r="I34" s="1154" t="s">
        <v>9</v>
      </c>
      <c r="J34" s="1154" t="s">
        <v>9</v>
      </c>
      <c r="K34" s="1154" t="s">
        <v>9</v>
      </c>
      <c r="L34" s="1154" t="s">
        <v>9</v>
      </c>
      <c r="M34" s="1154" t="s">
        <v>9</v>
      </c>
      <c r="N34" s="1154" t="s">
        <v>9</v>
      </c>
      <c r="O34" s="1154" t="s">
        <v>9</v>
      </c>
      <c r="P34" s="1154">
        <v>32</v>
      </c>
      <c r="Q34" s="1154" t="s">
        <v>9</v>
      </c>
      <c r="R34" s="508"/>
      <c r="S34" s="420"/>
    </row>
    <row r="35" spans="1:23" ht="9.75" customHeight="1" x14ac:dyDescent="0.2">
      <c r="A35" s="410"/>
      <c r="B35" s="479"/>
      <c r="C35" s="1588" t="s">
        <v>113</v>
      </c>
      <c r="D35" s="1588"/>
      <c r="E35" s="1154" t="s">
        <v>9</v>
      </c>
      <c r="F35" s="1154" t="s">
        <v>9</v>
      </c>
      <c r="G35" s="1154" t="s">
        <v>9</v>
      </c>
      <c r="H35" s="1154" t="s">
        <v>9</v>
      </c>
      <c r="I35" s="1154" t="s">
        <v>9</v>
      </c>
      <c r="J35" s="1154" t="s">
        <v>9</v>
      </c>
      <c r="K35" s="1154" t="s">
        <v>9</v>
      </c>
      <c r="L35" s="1154" t="s">
        <v>9</v>
      </c>
      <c r="M35" s="1154">
        <v>13</v>
      </c>
      <c r="N35" s="1154" t="s">
        <v>9</v>
      </c>
      <c r="O35" s="1154" t="s">
        <v>9</v>
      </c>
      <c r="P35" s="1154" t="s">
        <v>9</v>
      </c>
      <c r="Q35" s="1154" t="s">
        <v>9</v>
      </c>
      <c r="R35" s="508"/>
      <c r="S35" s="420"/>
    </row>
    <row r="36" spans="1:23" ht="9.75" customHeight="1" x14ac:dyDescent="0.2">
      <c r="A36" s="410"/>
      <c r="B36" s="479"/>
      <c r="C36" s="1588" t="s">
        <v>112</v>
      </c>
      <c r="D36" s="1588"/>
      <c r="E36" s="1154" t="s">
        <v>9</v>
      </c>
      <c r="F36" s="1154">
        <v>18589</v>
      </c>
      <c r="G36" s="1154">
        <v>520</v>
      </c>
      <c r="H36" s="1154" t="s">
        <v>9</v>
      </c>
      <c r="I36" s="1154" t="s">
        <v>9</v>
      </c>
      <c r="J36" s="1154" t="s">
        <v>9</v>
      </c>
      <c r="K36" s="1154" t="s">
        <v>9</v>
      </c>
      <c r="L36" s="1154" t="s">
        <v>9</v>
      </c>
      <c r="M36" s="1154" t="s">
        <v>9</v>
      </c>
      <c r="N36" s="1154">
        <v>6966</v>
      </c>
      <c r="O36" s="1154" t="s">
        <v>9</v>
      </c>
      <c r="P36" s="1154">
        <v>1347</v>
      </c>
      <c r="Q36" s="1154">
        <v>39163</v>
      </c>
      <c r="R36" s="508"/>
      <c r="S36" s="420"/>
    </row>
    <row r="37" spans="1:23" ht="9.75" customHeight="1" x14ac:dyDescent="0.2">
      <c r="A37" s="410"/>
      <c r="B37" s="479"/>
      <c r="C37" s="1588" t="s">
        <v>289</v>
      </c>
      <c r="D37" s="1588"/>
      <c r="E37" s="1154" t="s">
        <v>9</v>
      </c>
      <c r="F37" s="1154" t="s">
        <v>9</v>
      </c>
      <c r="G37" s="1154" t="s">
        <v>9</v>
      </c>
      <c r="H37" s="1154" t="s">
        <v>9</v>
      </c>
      <c r="I37" s="1154" t="s">
        <v>9</v>
      </c>
      <c r="J37" s="1154" t="s">
        <v>9</v>
      </c>
      <c r="K37" s="1154" t="s">
        <v>9</v>
      </c>
      <c r="L37" s="1154" t="s">
        <v>9</v>
      </c>
      <c r="M37" s="1154" t="s">
        <v>9</v>
      </c>
      <c r="N37" s="1154">
        <v>8</v>
      </c>
      <c r="O37" s="1154" t="s">
        <v>9</v>
      </c>
      <c r="P37" s="1154" t="s">
        <v>9</v>
      </c>
      <c r="Q37" s="1154" t="s">
        <v>9</v>
      </c>
      <c r="R37" s="536"/>
      <c r="S37" s="420"/>
    </row>
    <row r="38" spans="1:23" ht="9.75" customHeight="1" x14ac:dyDescent="0.2">
      <c r="A38" s="410"/>
      <c r="B38" s="479"/>
      <c r="C38" s="1588" t="s">
        <v>111</v>
      </c>
      <c r="D38" s="1588"/>
      <c r="E38" s="1154" t="s">
        <v>9</v>
      </c>
      <c r="F38" s="1154" t="s">
        <v>9</v>
      </c>
      <c r="G38" s="1154" t="s">
        <v>9</v>
      </c>
      <c r="H38" s="1154" t="s">
        <v>9</v>
      </c>
      <c r="I38" s="1154" t="s">
        <v>9</v>
      </c>
      <c r="J38" s="1154" t="s">
        <v>9</v>
      </c>
      <c r="K38" s="1154" t="s">
        <v>9</v>
      </c>
      <c r="L38" s="1154" t="s">
        <v>9</v>
      </c>
      <c r="M38" s="1154" t="s">
        <v>9</v>
      </c>
      <c r="N38" s="1154" t="s">
        <v>9</v>
      </c>
      <c r="O38" s="1154" t="s">
        <v>9</v>
      </c>
      <c r="P38" s="1154" t="s">
        <v>9</v>
      </c>
      <c r="Q38" s="1154" t="s">
        <v>9</v>
      </c>
      <c r="R38" s="536"/>
      <c r="S38" s="420"/>
    </row>
    <row r="39" spans="1:23" ht="9.75" customHeight="1" x14ac:dyDescent="0.2">
      <c r="A39" s="410"/>
      <c r="B39" s="479"/>
      <c r="C39" s="1588" t="s">
        <v>110</v>
      </c>
      <c r="D39" s="1588"/>
      <c r="E39" s="1154" t="s">
        <v>9</v>
      </c>
      <c r="F39" s="1154" t="s">
        <v>9</v>
      </c>
      <c r="G39" s="1154" t="s">
        <v>9</v>
      </c>
      <c r="H39" s="1154" t="s">
        <v>9</v>
      </c>
      <c r="I39" s="1154" t="s">
        <v>9</v>
      </c>
      <c r="J39" s="1154" t="s">
        <v>9</v>
      </c>
      <c r="K39" s="1154" t="s">
        <v>9</v>
      </c>
      <c r="L39" s="1154" t="s">
        <v>9</v>
      </c>
      <c r="M39" s="1154" t="s">
        <v>9</v>
      </c>
      <c r="N39" s="1154" t="s">
        <v>9</v>
      </c>
      <c r="O39" s="1154" t="s">
        <v>9</v>
      </c>
      <c r="P39" s="1154" t="s">
        <v>9</v>
      </c>
      <c r="Q39" s="1154" t="s">
        <v>9</v>
      </c>
      <c r="R39" s="536"/>
      <c r="S39" s="420"/>
    </row>
    <row r="40" spans="1:23" s="499" customFormat="1" ht="9.75" customHeight="1" x14ac:dyDescent="0.2">
      <c r="A40" s="496"/>
      <c r="B40" s="497"/>
      <c r="C40" s="1588" t="s">
        <v>109</v>
      </c>
      <c r="D40" s="1588"/>
      <c r="E40" s="1154" t="s">
        <v>9</v>
      </c>
      <c r="F40" s="1154" t="s">
        <v>9</v>
      </c>
      <c r="G40" s="1154" t="s">
        <v>9</v>
      </c>
      <c r="H40" s="1154" t="s">
        <v>9</v>
      </c>
      <c r="I40" s="1154" t="s">
        <v>9</v>
      </c>
      <c r="J40" s="1154" t="s">
        <v>9</v>
      </c>
      <c r="K40" s="1154" t="s">
        <v>9</v>
      </c>
      <c r="L40" s="1154" t="s">
        <v>9</v>
      </c>
      <c r="M40" s="1154" t="s">
        <v>9</v>
      </c>
      <c r="N40" s="1154" t="s">
        <v>9</v>
      </c>
      <c r="O40" s="1154" t="s">
        <v>9</v>
      </c>
      <c r="P40" s="1154" t="s">
        <v>9</v>
      </c>
      <c r="Q40" s="1154" t="s">
        <v>9</v>
      </c>
      <c r="R40" s="536"/>
      <c r="S40" s="475"/>
      <c r="U40" s="1030"/>
    </row>
    <row r="41" spans="1:23" s="499" customFormat="1" ht="9.75" customHeight="1" x14ac:dyDescent="0.2">
      <c r="A41" s="496"/>
      <c r="B41" s="497"/>
      <c r="C41" s="1589" t="s">
        <v>108</v>
      </c>
      <c r="D41" s="1589"/>
      <c r="E41" s="1154" t="s">
        <v>9</v>
      </c>
      <c r="F41" s="1154" t="s">
        <v>9</v>
      </c>
      <c r="G41" s="1154" t="s">
        <v>9</v>
      </c>
      <c r="H41" s="1154" t="s">
        <v>9</v>
      </c>
      <c r="I41" s="1154">
        <v>78498</v>
      </c>
      <c r="J41" s="1154" t="s">
        <v>9</v>
      </c>
      <c r="K41" s="1154" t="s">
        <v>9</v>
      </c>
      <c r="L41" s="1154" t="s">
        <v>9</v>
      </c>
      <c r="M41" s="1154" t="s">
        <v>9</v>
      </c>
      <c r="N41" s="1154" t="s">
        <v>9</v>
      </c>
      <c r="O41" s="1154" t="s">
        <v>9</v>
      </c>
      <c r="P41" s="1154" t="s">
        <v>9</v>
      </c>
      <c r="Q41" s="1154" t="s">
        <v>9</v>
      </c>
      <c r="R41" s="536"/>
      <c r="S41" s="475"/>
      <c r="U41" s="1030"/>
    </row>
    <row r="42" spans="1:23" s="424" customFormat="1" ht="29.25" customHeight="1" x14ac:dyDescent="0.2">
      <c r="A42" s="422"/>
      <c r="B42" s="582"/>
      <c r="C42" s="1590" t="s">
        <v>501</v>
      </c>
      <c r="D42" s="1590"/>
      <c r="E42" s="1590"/>
      <c r="F42" s="1590"/>
      <c r="G42" s="1590"/>
      <c r="H42" s="1590"/>
      <c r="I42" s="1590"/>
      <c r="J42" s="1590"/>
      <c r="K42" s="1590"/>
      <c r="L42" s="1590"/>
      <c r="M42" s="1590"/>
      <c r="N42" s="1590"/>
      <c r="O42" s="1590"/>
      <c r="P42" s="1590"/>
      <c r="Q42" s="1590"/>
      <c r="R42" s="645"/>
      <c r="S42" s="423"/>
      <c r="U42" s="1033"/>
    </row>
    <row r="43" spans="1:23" ht="13.5" customHeight="1" x14ac:dyDescent="0.2">
      <c r="A43" s="410"/>
      <c r="B43" s="479"/>
      <c r="C43" s="1598" t="s">
        <v>180</v>
      </c>
      <c r="D43" s="1599"/>
      <c r="E43" s="1599"/>
      <c r="F43" s="1599"/>
      <c r="G43" s="1599"/>
      <c r="H43" s="1599"/>
      <c r="I43" s="1599"/>
      <c r="J43" s="1599"/>
      <c r="K43" s="1599"/>
      <c r="L43" s="1599"/>
      <c r="M43" s="1599"/>
      <c r="N43" s="1599"/>
      <c r="O43" s="1599"/>
      <c r="P43" s="1599"/>
      <c r="Q43" s="1600"/>
      <c r="R43" s="420"/>
      <c r="S43" s="420"/>
    </row>
    <row r="44" spans="1:23" s="524" customFormat="1" ht="2.25" customHeight="1" x14ac:dyDescent="0.2">
      <c r="A44" s="521"/>
      <c r="B44" s="522"/>
      <c r="C44" s="523"/>
      <c r="D44" s="439"/>
      <c r="E44" s="908"/>
      <c r="F44" s="908"/>
      <c r="G44" s="908"/>
      <c r="H44" s="908"/>
      <c r="I44" s="908"/>
      <c r="J44" s="908"/>
      <c r="K44" s="908"/>
      <c r="L44" s="908"/>
      <c r="M44" s="908"/>
      <c r="N44" s="908"/>
      <c r="O44" s="908"/>
      <c r="P44" s="908"/>
      <c r="Q44" s="908"/>
      <c r="R44" s="456"/>
      <c r="S44" s="456"/>
      <c r="U44" s="1030"/>
    </row>
    <row r="45" spans="1:23" ht="12.75" customHeight="1" x14ac:dyDescent="0.2">
      <c r="A45" s="410"/>
      <c r="B45" s="479"/>
      <c r="C45" s="425"/>
      <c r="D45" s="425"/>
      <c r="E45" s="836">
        <v>2003</v>
      </c>
      <c r="F45" s="1002">
        <v>2004</v>
      </c>
      <c r="G45" s="1002">
        <v>2005</v>
      </c>
      <c r="H45" s="836">
        <v>2006</v>
      </c>
      <c r="I45" s="1002">
        <v>2007</v>
      </c>
      <c r="J45" s="1002">
        <v>2008</v>
      </c>
      <c r="K45" s="836">
        <v>2009</v>
      </c>
      <c r="L45" s="1002">
        <v>2010</v>
      </c>
      <c r="M45" s="1002">
        <v>2011</v>
      </c>
      <c r="N45" s="836">
        <v>2012</v>
      </c>
      <c r="O45" s="1002">
        <v>2013</v>
      </c>
      <c r="P45" s="1002">
        <v>2014</v>
      </c>
      <c r="Q45" s="836">
        <v>2015</v>
      </c>
      <c r="R45" s="536"/>
      <c r="S45" s="420"/>
      <c r="T45" s="1010"/>
      <c r="U45" s="1034"/>
      <c r="V45" s="1010"/>
      <c r="W45" s="1010"/>
    </row>
    <row r="46" spans="1:23" s="1007" customFormat="1" ht="11.25" customHeight="1" x14ac:dyDescent="0.2">
      <c r="A46" s="1003"/>
      <c r="B46" s="1004"/>
      <c r="C46" s="1597" t="s">
        <v>68</v>
      </c>
      <c r="D46" s="1597"/>
      <c r="E46" s="1008">
        <v>521</v>
      </c>
      <c r="F46" s="1008">
        <v>208</v>
      </c>
      <c r="G46" s="1008">
        <v>334</v>
      </c>
      <c r="H46" s="1008">
        <v>396</v>
      </c>
      <c r="I46" s="1008">
        <v>343</v>
      </c>
      <c r="J46" s="1008">
        <v>441</v>
      </c>
      <c r="K46" s="1008">
        <v>361</v>
      </c>
      <c r="L46" s="1008">
        <v>352</v>
      </c>
      <c r="M46" s="1008">
        <v>200</v>
      </c>
      <c r="N46" s="1008">
        <v>107</v>
      </c>
      <c r="O46" s="1008">
        <v>106</v>
      </c>
      <c r="P46" s="1008">
        <v>174</v>
      </c>
      <c r="Q46" s="1008">
        <v>182</v>
      </c>
      <c r="R46" s="1005"/>
      <c r="S46" s="1006"/>
      <c r="T46" s="1010"/>
      <c r="U46" s="1141"/>
      <c r="V46" s="1010"/>
      <c r="W46" s="1010"/>
    </row>
    <row r="47" spans="1:23" s="1007" customFormat="1" ht="11.25" customHeight="1" x14ac:dyDescent="0.2">
      <c r="A47" s="1003"/>
      <c r="B47" s="1004"/>
      <c r="C47" s="1601" t="s">
        <v>418</v>
      </c>
      <c r="D47" s="1597"/>
      <c r="E47" s="1008">
        <v>370</v>
      </c>
      <c r="F47" s="1008">
        <v>167</v>
      </c>
      <c r="G47" s="1008">
        <v>277</v>
      </c>
      <c r="H47" s="1008">
        <v>258</v>
      </c>
      <c r="I47" s="1008">
        <v>268</v>
      </c>
      <c r="J47" s="1008">
        <v>304</v>
      </c>
      <c r="K47" s="1008">
        <v>259</v>
      </c>
      <c r="L47" s="1008">
        <v>234</v>
      </c>
      <c r="M47" s="1008">
        <v>183</v>
      </c>
      <c r="N47" s="1008">
        <v>94</v>
      </c>
      <c r="O47" s="1008">
        <v>97</v>
      </c>
      <c r="P47" s="1008">
        <v>161</v>
      </c>
      <c r="Q47" s="1008">
        <v>145</v>
      </c>
      <c r="R47" s="1005"/>
      <c r="S47" s="1006"/>
      <c r="T47" s="1010"/>
      <c r="U47" s="1034"/>
      <c r="V47" s="1010"/>
      <c r="W47" s="1010"/>
    </row>
    <row r="48" spans="1:23" s="499" customFormat="1" ht="10.5" customHeight="1" x14ac:dyDescent="0.2">
      <c r="A48" s="496"/>
      <c r="B48" s="497"/>
      <c r="C48" s="1000"/>
      <c r="D48" s="586" t="s">
        <v>246</v>
      </c>
      <c r="E48" s="1154">
        <v>232</v>
      </c>
      <c r="F48" s="1154">
        <v>100</v>
      </c>
      <c r="G48" s="1154">
        <v>151</v>
      </c>
      <c r="H48" s="1154">
        <v>153</v>
      </c>
      <c r="I48" s="1154">
        <v>160</v>
      </c>
      <c r="J48" s="1154">
        <v>172</v>
      </c>
      <c r="K48" s="1154">
        <v>142</v>
      </c>
      <c r="L48" s="1154">
        <v>141</v>
      </c>
      <c r="M48" s="1154">
        <v>93</v>
      </c>
      <c r="N48" s="1154">
        <v>36</v>
      </c>
      <c r="O48" s="1154">
        <v>27</v>
      </c>
      <c r="P48" s="1154">
        <v>49</v>
      </c>
      <c r="Q48" s="1154">
        <v>65</v>
      </c>
      <c r="R48" s="536"/>
      <c r="S48" s="475"/>
      <c r="T48" s="1010"/>
      <c r="U48" s="1034"/>
      <c r="V48" s="1010"/>
      <c r="W48" s="1010"/>
    </row>
    <row r="49" spans="1:23" s="499" customFormat="1" ht="10.5" customHeight="1" x14ac:dyDescent="0.2">
      <c r="A49" s="496"/>
      <c r="B49" s="497"/>
      <c r="C49" s="1000"/>
      <c r="D49" s="586" t="s">
        <v>247</v>
      </c>
      <c r="E49" s="1154">
        <v>30</v>
      </c>
      <c r="F49" s="1154">
        <v>15</v>
      </c>
      <c r="G49" s="1154">
        <v>28</v>
      </c>
      <c r="H49" s="1154">
        <v>26</v>
      </c>
      <c r="I49" s="1154">
        <v>27</v>
      </c>
      <c r="J49" s="1154">
        <v>27</v>
      </c>
      <c r="K49" s="1154">
        <v>22</v>
      </c>
      <c r="L49" s="1154">
        <v>25</v>
      </c>
      <c r="M49" s="1154">
        <v>22</v>
      </c>
      <c r="N49" s="1154">
        <v>9</v>
      </c>
      <c r="O49" s="1154">
        <v>18</v>
      </c>
      <c r="P49" s="1154">
        <v>23</v>
      </c>
      <c r="Q49" s="1154">
        <v>20</v>
      </c>
      <c r="R49" s="536"/>
      <c r="S49" s="475"/>
      <c r="T49" s="1010"/>
      <c r="U49" s="1034"/>
      <c r="V49" s="1010"/>
      <c r="W49" s="1010"/>
    </row>
    <row r="50" spans="1:23" s="499" customFormat="1" ht="10.5" customHeight="1" x14ac:dyDescent="0.2">
      <c r="A50" s="496"/>
      <c r="B50" s="497"/>
      <c r="C50" s="1000"/>
      <c r="D50" s="586" t="s">
        <v>248</v>
      </c>
      <c r="E50" s="1154">
        <v>80</v>
      </c>
      <c r="F50" s="1154">
        <v>46</v>
      </c>
      <c r="G50" s="1154">
        <v>73</v>
      </c>
      <c r="H50" s="1154">
        <v>65</v>
      </c>
      <c r="I50" s="1154">
        <v>64</v>
      </c>
      <c r="J50" s="1154">
        <v>97</v>
      </c>
      <c r="K50" s="1154">
        <v>87</v>
      </c>
      <c r="L50" s="1154">
        <v>64</v>
      </c>
      <c r="M50" s="1154">
        <v>55</v>
      </c>
      <c r="N50" s="1154">
        <v>40</v>
      </c>
      <c r="O50" s="1154">
        <v>49</v>
      </c>
      <c r="P50" s="1154">
        <v>80</v>
      </c>
      <c r="Q50" s="1154">
        <v>53</v>
      </c>
      <c r="R50" s="536"/>
      <c r="S50" s="475"/>
      <c r="T50" s="1010"/>
      <c r="U50" s="1034"/>
      <c r="V50" s="1010"/>
      <c r="W50" s="1010"/>
    </row>
    <row r="51" spans="1:23" s="499" customFormat="1" ht="10.5" customHeight="1" x14ac:dyDescent="0.2">
      <c r="A51" s="496"/>
      <c r="B51" s="497"/>
      <c r="C51" s="1000"/>
      <c r="D51" s="586" t="s">
        <v>250</v>
      </c>
      <c r="E51" s="1154" t="s">
        <v>417</v>
      </c>
      <c r="F51" s="1154" t="s">
        <v>417</v>
      </c>
      <c r="G51" s="1154">
        <v>1</v>
      </c>
      <c r="H51" s="1154" t="s">
        <v>9</v>
      </c>
      <c r="I51" s="1154" t="s">
        <v>9</v>
      </c>
      <c r="J51" s="1154" t="s">
        <v>9</v>
      </c>
      <c r="K51" s="1154">
        <v>1</v>
      </c>
      <c r="L51" s="1154" t="s">
        <v>9</v>
      </c>
      <c r="M51" s="1154">
        <v>1</v>
      </c>
      <c r="N51" s="1154">
        <v>1</v>
      </c>
      <c r="O51" s="1154" t="s">
        <v>9</v>
      </c>
      <c r="P51" s="1154" t="s">
        <v>9</v>
      </c>
      <c r="Q51" s="1154" t="s">
        <v>9</v>
      </c>
      <c r="R51" s="536"/>
      <c r="S51" s="475"/>
      <c r="T51" s="1010"/>
      <c r="U51" s="1034"/>
      <c r="V51" s="1010"/>
      <c r="W51" s="1010"/>
    </row>
    <row r="52" spans="1:23" s="499" customFormat="1" ht="10.5" customHeight="1" x14ac:dyDescent="0.2">
      <c r="A52" s="496"/>
      <c r="B52" s="497"/>
      <c r="C52" s="1000"/>
      <c r="D52" s="586" t="s">
        <v>249</v>
      </c>
      <c r="E52" s="1155">
        <v>28</v>
      </c>
      <c r="F52" s="1155">
        <v>6</v>
      </c>
      <c r="G52" s="1155">
        <v>24</v>
      </c>
      <c r="H52" s="1155">
        <v>14</v>
      </c>
      <c r="I52" s="1155">
        <v>17</v>
      </c>
      <c r="J52" s="1155">
        <v>8</v>
      </c>
      <c r="K52" s="1155">
        <v>7</v>
      </c>
      <c r="L52" s="1155">
        <v>4</v>
      </c>
      <c r="M52" s="1155">
        <v>12</v>
      </c>
      <c r="N52" s="1155">
        <v>8</v>
      </c>
      <c r="O52" s="1155">
        <v>3</v>
      </c>
      <c r="P52" s="1155">
        <v>9</v>
      </c>
      <c r="Q52" s="1155">
        <v>7</v>
      </c>
      <c r="R52" s="536"/>
      <c r="S52" s="475"/>
      <c r="T52" s="1010"/>
      <c r="U52" s="1034"/>
      <c r="V52" s="1010"/>
      <c r="W52" s="1010"/>
    </row>
    <row r="53" spans="1:23" s="1007" customFormat="1" ht="11.25" customHeight="1" x14ac:dyDescent="0.2">
      <c r="A53" s="1003"/>
      <c r="B53" s="1004"/>
      <c r="C53" s="1597" t="s">
        <v>419</v>
      </c>
      <c r="D53" s="1597"/>
      <c r="E53" s="1008">
        <v>151</v>
      </c>
      <c r="F53" s="1008">
        <v>41</v>
      </c>
      <c r="G53" s="1008">
        <v>57</v>
      </c>
      <c r="H53" s="1008">
        <v>138</v>
      </c>
      <c r="I53" s="1008">
        <v>75</v>
      </c>
      <c r="J53" s="1008">
        <v>137</v>
      </c>
      <c r="K53" s="1008">
        <v>102</v>
      </c>
      <c r="L53" s="1008">
        <v>118</v>
      </c>
      <c r="M53" s="1008">
        <v>17</v>
      </c>
      <c r="N53" s="1008">
        <v>13</v>
      </c>
      <c r="O53" s="1008">
        <v>9</v>
      </c>
      <c r="P53" s="1008">
        <v>13</v>
      </c>
      <c r="Q53" s="1008">
        <v>37</v>
      </c>
      <c r="R53" s="1005"/>
      <c r="S53" s="1006"/>
      <c r="T53" s="1010"/>
      <c r="U53" s="1034"/>
      <c r="V53" s="1010"/>
      <c r="W53" s="1010"/>
    </row>
    <row r="54" spans="1:23" s="499" customFormat="1" ht="10.5" customHeight="1" x14ac:dyDescent="0.2">
      <c r="A54" s="496"/>
      <c r="B54" s="497"/>
      <c r="C54" s="1000"/>
      <c r="D54" s="586" t="s">
        <v>251</v>
      </c>
      <c r="E54" s="1155" t="s">
        <v>9</v>
      </c>
      <c r="F54" s="1155">
        <v>1</v>
      </c>
      <c r="G54" s="1155">
        <v>1</v>
      </c>
      <c r="H54" s="1155">
        <v>1</v>
      </c>
      <c r="I54" s="1155">
        <v>1</v>
      </c>
      <c r="J54" s="1155" t="s">
        <v>9</v>
      </c>
      <c r="K54" s="1155">
        <v>1</v>
      </c>
      <c r="L54" s="1155">
        <v>2</v>
      </c>
      <c r="M54" s="1155" t="s">
        <v>9</v>
      </c>
      <c r="N54" s="1155">
        <v>1</v>
      </c>
      <c r="O54" s="1155" t="s">
        <v>9</v>
      </c>
      <c r="P54" s="1155" t="s">
        <v>9</v>
      </c>
      <c r="Q54" s="1155">
        <v>1</v>
      </c>
      <c r="R54" s="536"/>
      <c r="S54" s="475"/>
      <c r="T54" s="1010"/>
      <c r="U54" s="1034"/>
      <c r="V54" s="1010"/>
      <c r="W54" s="1010"/>
    </row>
    <row r="55" spans="1:23" s="499" customFormat="1" ht="10.5" customHeight="1" x14ac:dyDescent="0.2">
      <c r="A55" s="496"/>
      <c r="B55" s="497"/>
      <c r="C55" s="1000"/>
      <c r="D55" s="586" t="s">
        <v>252</v>
      </c>
      <c r="E55" s="1155">
        <v>151</v>
      </c>
      <c r="F55" s="1155">
        <v>40</v>
      </c>
      <c r="G55" s="1155">
        <v>56</v>
      </c>
      <c r="H55" s="1155">
        <v>137</v>
      </c>
      <c r="I55" s="1155">
        <v>74</v>
      </c>
      <c r="J55" s="1155">
        <v>137</v>
      </c>
      <c r="K55" s="1155">
        <v>101</v>
      </c>
      <c r="L55" s="1155">
        <v>116</v>
      </c>
      <c r="M55" s="1155">
        <v>17</v>
      </c>
      <c r="N55" s="1155">
        <v>12</v>
      </c>
      <c r="O55" s="1155">
        <v>9</v>
      </c>
      <c r="P55" s="1155">
        <v>13</v>
      </c>
      <c r="Q55" s="1155">
        <v>36</v>
      </c>
      <c r="R55" s="536"/>
      <c r="S55" s="475"/>
      <c r="T55" s="1010"/>
      <c r="U55" s="1034"/>
      <c r="V55" s="1010"/>
      <c r="W55" s="1010"/>
    </row>
    <row r="56" spans="1:23" s="805" customFormat="1" ht="13.5" customHeight="1" x14ac:dyDescent="0.2">
      <c r="A56" s="801"/>
      <c r="B56" s="781"/>
      <c r="C56" s="510" t="s">
        <v>445</v>
      </c>
      <c r="D56" s="802"/>
      <c r="E56" s="481"/>
      <c r="F56" s="481"/>
      <c r="G56" s="511"/>
      <c r="H56" s="511"/>
      <c r="I56" s="803"/>
      <c r="J56" s="481"/>
      <c r="K56" s="481"/>
      <c r="L56" s="481"/>
      <c r="M56" s="481"/>
      <c r="N56" s="481"/>
      <c r="O56" s="481"/>
      <c r="P56" s="481" t="s">
        <v>105</v>
      </c>
      <c r="Q56" s="481"/>
      <c r="R56" s="804"/>
      <c r="S56" s="511"/>
      <c r="T56" s="1010"/>
      <c r="U56" s="1034"/>
      <c r="V56" s="1010"/>
      <c r="W56" s="1010"/>
    </row>
    <row r="57" spans="1:23" s="466" customFormat="1" ht="14.25" customHeight="1" thickBot="1" x14ac:dyDescent="0.25">
      <c r="A57" s="501"/>
      <c r="B57" s="512"/>
      <c r="C57" s="997"/>
      <c r="D57" s="513"/>
      <c r="E57" s="515"/>
      <c r="F57" s="515"/>
      <c r="G57" s="515"/>
      <c r="H57" s="515"/>
      <c r="I57" s="515"/>
      <c r="J57" s="515"/>
      <c r="K57" s="515"/>
      <c r="L57" s="515"/>
      <c r="M57" s="515"/>
      <c r="N57" s="515"/>
      <c r="O57" s="515"/>
      <c r="P57" s="515"/>
      <c r="Q57" s="482" t="s">
        <v>73</v>
      </c>
      <c r="R57" s="516"/>
      <c r="S57" s="517"/>
      <c r="T57" s="1010"/>
      <c r="U57" s="1034"/>
      <c r="V57" s="1010"/>
      <c r="W57" s="1010"/>
    </row>
    <row r="58" spans="1:23" ht="13.5" customHeight="1" thickBot="1" x14ac:dyDescent="0.25">
      <c r="A58" s="410"/>
      <c r="B58" s="512"/>
      <c r="C58" s="1594" t="s">
        <v>302</v>
      </c>
      <c r="D58" s="1595"/>
      <c r="E58" s="1595"/>
      <c r="F58" s="1595"/>
      <c r="G58" s="1595"/>
      <c r="H58" s="1595"/>
      <c r="I58" s="1595"/>
      <c r="J58" s="1595"/>
      <c r="K58" s="1595"/>
      <c r="L58" s="1595"/>
      <c r="M58" s="1595"/>
      <c r="N58" s="1595"/>
      <c r="O58" s="1595"/>
      <c r="P58" s="1595"/>
      <c r="Q58" s="1596"/>
      <c r="R58" s="482"/>
      <c r="S58" s="468"/>
      <c r="T58" s="1010"/>
      <c r="U58" s="1034"/>
      <c r="V58" s="1010"/>
      <c r="W58" s="1010"/>
    </row>
    <row r="59" spans="1:23" ht="3.75" customHeight="1" x14ac:dyDescent="0.2">
      <c r="A59" s="410"/>
      <c r="B59" s="512"/>
      <c r="C59" s="1591" t="s">
        <v>69</v>
      </c>
      <c r="D59" s="1591"/>
      <c r="F59" s="1018"/>
      <c r="G59" s="1018"/>
      <c r="H59" s="1018"/>
      <c r="I59" s="1018"/>
      <c r="J59" s="1018"/>
      <c r="K59" s="1018"/>
      <c r="L59" s="1018"/>
      <c r="M59" s="519"/>
      <c r="N59" s="519"/>
      <c r="O59" s="519"/>
      <c r="P59" s="519"/>
      <c r="Q59" s="519"/>
      <c r="R59" s="516"/>
      <c r="S59" s="468"/>
      <c r="T59" s="1010"/>
      <c r="U59" s="1034"/>
      <c r="V59" s="1010"/>
      <c r="W59" s="1010"/>
    </row>
    <row r="60" spans="1:23" ht="13.5" customHeight="1" x14ac:dyDescent="0.2">
      <c r="A60" s="410"/>
      <c r="B60" s="479"/>
      <c r="C60" s="1592"/>
      <c r="D60" s="1592"/>
      <c r="E60" s="1602">
        <v>2015</v>
      </c>
      <c r="F60" s="1602"/>
      <c r="G60" s="1602"/>
      <c r="H60" s="1602"/>
      <c r="I60" s="1602"/>
      <c r="J60" s="1602"/>
      <c r="K60" s="1583">
        <v>2016</v>
      </c>
      <c r="L60" s="1584"/>
      <c r="M60" s="1584"/>
      <c r="N60" s="1584"/>
      <c r="O60" s="1584"/>
      <c r="P60" s="1584"/>
      <c r="Q60" s="1584"/>
      <c r="R60" s="468"/>
      <c r="S60" s="468"/>
      <c r="T60" s="1158"/>
      <c r="U60" s="1034"/>
      <c r="V60" s="1010"/>
      <c r="W60" s="1010"/>
    </row>
    <row r="61" spans="1:23" ht="12.75" customHeight="1" x14ac:dyDescent="0.2">
      <c r="A61" s="410"/>
      <c r="B61" s="479"/>
      <c r="C61" s="425"/>
      <c r="D61" s="425"/>
      <c r="E61" s="836" t="s">
        <v>99</v>
      </c>
      <c r="F61" s="836" t="s">
        <v>98</v>
      </c>
      <c r="G61" s="836" t="s">
        <v>97</v>
      </c>
      <c r="H61" s="836" t="s">
        <v>96</v>
      </c>
      <c r="I61" s="836" t="s">
        <v>95</v>
      </c>
      <c r="J61" s="836" t="s">
        <v>94</v>
      </c>
      <c r="K61" s="836" t="s">
        <v>93</v>
      </c>
      <c r="L61" s="836" t="s">
        <v>104</v>
      </c>
      <c r="M61" s="836" t="s">
        <v>103</v>
      </c>
      <c r="N61" s="836" t="s">
        <v>102</v>
      </c>
      <c r="O61" s="1015" t="s">
        <v>101</v>
      </c>
      <c r="P61" s="836" t="s">
        <v>100</v>
      </c>
      <c r="Q61" s="836" t="s">
        <v>99</v>
      </c>
      <c r="R61" s="516"/>
      <c r="S61" s="468"/>
      <c r="T61" s="1158"/>
      <c r="U61" s="1034"/>
      <c r="V61" s="1010"/>
      <c r="W61" s="1010"/>
    </row>
    <row r="62" spans="1:23" ht="10.5" customHeight="1" x14ac:dyDescent="0.2">
      <c r="A62" s="410"/>
      <c r="B62" s="512"/>
      <c r="C62" s="1593" t="s">
        <v>92</v>
      </c>
      <c r="D62" s="1593"/>
      <c r="E62" s="1184"/>
      <c r="F62" s="1184"/>
      <c r="G62" s="1156"/>
      <c r="H62" s="1156"/>
      <c r="I62" s="1156"/>
      <c r="J62" s="1156"/>
      <c r="K62" s="1156"/>
      <c r="L62" s="1156"/>
      <c r="M62" s="1156"/>
      <c r="N62" s="1156"/>
      <c r="O62" s="1156"/>
      <c r="P62" s="1156"/>
      <c r="Q62" s="1156"/>
      <c r="R62" s="516"/>
      <c r="S62" s="468"/>
      <c r="T62" s="1158"/>
      <c r="U62" s="1034"/>
      <c r="V62" s="1010"/>
      <c r="W62" s="1010"/>
    </row>
    <row r="63" spans="1:23" s="524" customFormat="1" ht="9.75" customHeight="1" x14ac:dyDescent="0.2">
      <c r="A63" s="521"/>
      <c r="B63" s="522"/>
      <c r="C63" s="523" t="s">
        <v>91</v>
      </c>
      <c r="D63" s="439"/>
      <c r="E63" s="1157">
        <v>-0.72</v>
      </c>
      <c r="F63" s="1157">
        <v>-0.34</v>
      </c>
      <c r="G63" s="1157">
        <v>0.79</v>
      </c>
      <c r="H63" s="1157">
        <v>0.09</v>
      </c>
      <c r="I63" s="1157">
        <v>-0.2</v>
      </c>
      <c r="J63" s="1157">
        <v>-0.26</v>
      </c>
      <c r="K63" s="1157">
        <v>-1.04</v>
      </c>
      <c r="L63" s="1157">
        <v>-0.45</v>
      </c>
      <c r="M63" s="1157">
        <v>1.94</v>
      </c>
      <c r="N63" s="1157">
        <v>0.35</v>
      </c>
      <c r="O63" s="1157">
        <v>0.28000000000000003</v>
      </c>
      <c r="P63" s="1157">
        <v>0.13</v>
      </c>
      <c r="Q63" s="1157">
        <v>-0.66</v>
      </c>
      <c r="R63" s="456"/>
      <c r="S63" s="456"/>
      <c r="T63" s="1010"/>
      <c r="U63" s="1034"/>
      <c r="V63" s="1010"/>
      <c r="W63" s="1010"/>
    </row>
    <row r="64" spans="1:23" s="524" customFormat="1" ht="9.75" customHeight="1" x14ac:dyDescent="0.2">
      <c r="A64" s="521"/>
      <c r="B64" s="522"/>
      <c r="C64" s="523" t="s">
        <v>90</v>
      </c>
      <c r="D64" s="439"/>
      <c r="E64" s="1157">
        <v>0.77</v>
      </c>
      <c r="F64" s="1157">
        <v>0.66</v>
      </c>
      <c r="G64" s="1157">
        <v>0.88</v>
      </c>
      <c r="H64" s="1157">
        <v>0.63</v>
      </c>
      <c r="I64" s="1157">
        <v>0.64</v>
      </c>
      <c r="J64" s="1157">
        <v>0.4</v>
      </c>
      <c r="K64" s="1157">
        <v>0.78</v>
      </c>
      <c r="L64" s="1157">
        <v>0.4</v>
      </c>
      <c r="M64" s="1157">
        <v>0.45</v>
      </c>
      <c r="N64" s="1157">
        <v>0.48</v>
      </c>
      <c r="O64" s="1157">
        <v>0.33</v>
      </c>
      <c r="P64" s="1157">
        <v>0.55000000000000004</v>
      </c>
      <c r="Q64" s="1157">
        <v>0.61</v>
      </c>
      <c r="R64" s="456"/>
      <c r="S64" s="456"/>
      <c r="T64" s="1010"/>
      <c r="U64" s="1034"/>
      <c r="V64" s="1010"/>
      <c r="W64" s="1010"/>
    </row>
    <row r="65" spans="1:23" s="524" customFormat="1" ht="11.25" customHeight="1" x14ac:dyDescent="0.2">
      <c r="A65" s="521"/>
      <c r="B65" s="522"/>
      <c r="C65" s="523" t="s">
        <v>260</v>
      </c>
      <c r="D65" s="439"/>
      <c r="E65" s="1157">
        <v>0.13</v>
      </c>
      <c r="F65" s="1157">
        <v>0.22</v>
      </c>
      <c r="G65" s="1157">
        <v>0.32</v>
      </c>
      <c r="H65" s="1157">
        <v>0.37</v>
      </c>
      <c r="I65" s="1157">
        <v>0.42</v>
      </c>
      <c r="J65" s="1157">
        <v>0.49</v>
      </c>
      <c r="K65" s="1157">
        <v>0.59</v>
      </c>
      <c r="L65" s="1157">
        <v>0.64</v>
      </c>
      <c r="M65" s="1157">
        <v>0.65</v>
      </c>
      <c r="N65" s="1157">
        <v>0.65</v>
      </c>
      <c r="O65" s="1157">
        <v>0.6</v>
      </c>
      <c r="P65" s="1157">
        <v>0.57999999999999996</v>
      </c>
      <c r="Q65" s="1157">
        <v>0.56999999999999995</v>
      </c>
      <c r="R65" s="456"/>
      <c r="S65" s="456"/>
      <c r="T65" s="1010"/>
      <c r="U65" s="1034"/>
      <c r="V65" s="1010"/>
      <c r="W65" s="1010"/>
    </row>
    <row r="66" spans="1:23" ht="11.25" customHeight="1" x14ac:dyDescent="0.2">
      <c r="A66" s="410"/>
      <c r="B66" s="512"/>
      <c r="C66" s="992" t="s">
        <v>89</v>
      </c>
      <c r="D66" s="520"/>
      <c r="E66" s="525"/>
      <c r="F66" s="185"/>
      <c r="G66" s="573"/>
      <c r="H66" s="573"/>
      <c r="I66" s="573"/>
      <c r="J66" s="85"/>
      <c r="K66" s="525"/>
      <c r="L66" s="573"/>
      <c r="M66" s="573"/>
      <c r="N66" s="573"/>
      <c r="O66" s="573"/>
      <c r="P66" s="573"/>
      <c r="Q66" s="526"/>
      <c r="R66" s="516"/>
      <c r="S66" s="468"/>
      <c r="T66" s="1010"/>
      <c r="U66" s="1034"/>
      <c r="V66" s="1010"/>
      <c r="W66" s="1010"/>
    </row>
    <row r="67" spans="1:23" ht="9.75" customHeight="1" x14ac:dyDescent="0.2">
      <c r="A67" s="410"/>
      <c r="B67" s="527"/>
      <c r="C67" s="477"/>
      <c r="D67" s="779" t="s">
        <v>686</v>
      </c>
      <c r="E67" s="614"/>
      <c r="F67" s="616"/>
      <c r="G67" s="80"/>
      <c r="H67" s="80"/>
      <c r="I67" s="80"/>
      <c r="J67" s="617">
        <v>32.188912494207969</v>
      </c>
      <c r="K67" s="525"/>
      <c r="L67" s="573"/>
      <c r="M67" s="573"/>
      <c r="N67" s="573"/>
      <c r="O67" s="573"/>
      <c r="P67" s="573"/>
      <c r="Q67" s="1001">
        <f>+J67</f>
        <v>32.188912494207969</v>
      </c>
      <c r="R67" s="516"/>
      <c r="S67" s="468"/>
      <c r="T67" s="1010"/>
      <c r="U67" s="1034"/>
      <c r="V67" s="1010"/>
      <c r="W67" s="1010"/>
    </row>
    <row r="68" spans="1:23" ht="9.75" customHeight="1" x14ac:dyDescent="0.2">
      <c r="A68" s="410"/>
      <c r="B68" s="528"/>
      <c r="C68" s="439"/>
      <c r="D68" s="618" t="s">
        <v>687</v>
      </c>
      <c r="E68" s="619"/>
      <c r="F68" s="619"/>
      <c r="G68" s="619"/>
      <c r="H68" s="619"/>
      <c r="I68" s="619"/>
      <c r="J68" s="617">
        <v>11.264845165322956</v>
      </c>
      <c r="K68" s="525"/>
      <c r="L68" s="204"/>
      <c r="M68" s="573"/>
      <c r="N68" s="573"/>
      <c r="O68" s="573"/>
      <c r="P68" s="573"/>
      <c r="Q68" s="1001">
        <f t="shared" ref="Q68:Q71" si="0">+J68</f>
        <v>11.264845165322956</v>
      </c>
      <c r="R68" s="529"/>
      <c r="S68" s="529"/>
    </row>
    <row r="69" spans="1:23" ht="9.75" customHeight="1" x14ac:dyDescent="0.2">
      <c r="A69" s="410"/>
      <c r="B69" s="528"/>
      <c r="C69" s="439"/>
      <c r="D69" s="618" t="s">
        <v>688</v>
      </c>
      <c r="E69" s="614"/>
      <c r="F69" s="186"/>
      <c r="G69" s="186"/>
      <c r="H69" s="80"/>
      <c r="I69" s="187"/>
      <c r="J69" s="617">
        <v>9.8729578239097329</v>
      </c>
      <c r="K69" s="525"/>
      <c r="L69" s="204"/>
      <c r="M69" s="573"/>
      <c r="N69" s="573"/>
      <c r="O69" s="573"/>
      <c r="P69" s="573"/>
      <c r="Q69" s="1001">
        <f t="shared" si="0"/>
        <v>9.8729578239097329</v>
      </c>
      <c r="R69" s="530"/>
      <c r="S69" s="468"/>
    </row>
    <row r="70" spans="1:23" ht="9.75" customHeight="1" x14ac:dyDescent="0.2">
      <c r="A70" s="410"/>
      <c r="B70" s="528"/>
      <c r="C70" s="439"/>
      <c r="D70" s="618" t="s">
        <v>689</v>
      </c>
      <c r="E70" s="620"/>
      <c r="F70" s="618"/>
      <c r="G70" s="618"/>
      <c r="H70" s="618"/>
      <c r="I70" s="618"/>
      <c r="J70" s="617">
        <v>3.5436411372950838</v>
      </c>
      <c r="K70" s="525"/>
      <c r="L70" s="204"/>
      <c r="M70" s="573"/>
      <c r="N70" s="573"/>
      <c r="O70" s="573"/>
      <c r="P70" s="573"/>
      <c r="Q70" s="1001">
        <f t="shared" si="0"/>
        <v>3.5436411372950838</v>
      </c>
      <c r="R70" s="530"/>
      <c r="S70" s="468"/>
    </row>
    <row r="71" spans="1:23" ht="9.75" customHeight="1" x14ac:dyDescent="0.2">
      <c r="A71" s="410"/>
      <c r="B71" s="528"/>
      <c r="C71" s="439"/>
      <c r="D71" s="621" t="s">
        <v>690</v>
      </c>
      <c r="E71" s="622"/>
      <c r="F71" s="622"/>
      <c r="G71" s="622"/>
      <c r="H71" s="622"/>
      <c r="I71" s="622"/>
      <c r="J71" s="617">
        <v>2.144571832697495</v>
      </c>
      <c r="K71" s="525"/>
      <c r="L71" s="204"/>
      <c r="M71" s="573"/>
      <c r="N71" s="573"/>
      <c r="O71" s="573"/>
      <c r="P71" s="573"/>
      <c r="Q71" s="1001">
        <f t="shared" si="0"/>
        <v>2.144571832697495</v>
      </c>
      <c r="R71" s="530"/>
      <c r="S71" s="468"/>
    </row>
    <row r="72" spans="1:23" ht="9.75" customHeight="1" x14ac:dyDescent="0.2">
      <c r="A72" s="410"/>
      <c r="B72" s="528"/>
      <c r="C72" s="439"/>
      <c r="D72" s="618" t="s">
        <v>691</v>
      </c>
      <c r="E72" s="186"/>
      <c r="F72" s="186"/>
      <c r="G72" s="186"/>
      <c r="H72" s="80"/>
      <c r="I72" s="187"/>
      <c r="J72" s="526">
        <v>-14.485878315263589</v>
      </c>
      <c r="K72" s="525"/>
      <c r="L72" s="204"/>
      <c r="M72" s="573"/>
      <c r="N72" s="573"/>
      <c r="O72" s="573"/>
      <c r="P72" s="573"/>
      <c r="Q72" s="525"/>
      <c r="R72" s="530"/>
      <c r="S72" s="468"/>
    </row>
    <row r="73" spans="1:23" ht="9.75" customHeight="1" x14ac:dyDescent="0.2">
      <c r="A73" s="410"/>
      <c r="B73" s="528"/>
      <c r="C73" s="439"/>
      <c r="D73" s="618" t="s">
        <v>692</v>
      </c>
      <c r="E73" s="615"/>
      <c r="F73" s="187"/>
      <c r="G73" s="187"/>
      <c r="H73" s="80"/>
      <c r="I73" s="187"/>
      <c r="J73" s="526">
        <v>-11.16451342651793</v>
      </c>
      <c r="K73" s="525"/>
      <c r="L73" s="204"/>
      <c r="M73" s="573"/>
      <c r="N73" s="573"/>
      <c r="O73" s="573"/>
      <c r="P73" s="573"/>
      <c r="Q73" s="623"/>
      <c r="R73" s="530"/>
      <c r="S73" s="468"/>
    </row>
    <row r="74" spans="1:23" ht="9.75" customHeight="1" x14ac:dyDescent="0.2">
      <c r="A74" s="410"/>
      <c r="B74" s="528"/>
      <c r="C74" s="439"/>
      <c r="D74" s="618" t="s">
        <v>693</v>
      </c>
      <c r="E74" s="615"/>
      <c r="F74" s="187"/>
      <c r="G74" s="187"/>
      <c r="H74" s="80"/>
      <c r="I74" s="187"/>
      <c r="J74" s="526">
        <v>-8.8673113188620807</v>
      </c>
      <c r="K74" s="525"/>
      <c r="L74" s="204"/>
      <c r="M74" s="573"/>
      <c r="N74" s="573"/>
      <c r="O74" s="573"/>
      <c r="P74" s="573"/>
      <c r="Q74" s="623"/>
      <c r="R74" s="530"/>
      <c r="S74" s="468"/>
    </row>
    <row r="75" spans="1:23" ht="9.75" customHeight="1" x14ac:dyDescent="0.2">
      <c r="A75" s="410"/>
      <c r="B75" s="528"/>
      <c r="C75" s="439"/>
      <c r="D75" s="618" t="s">
        <v>694</v>
      </c>
      <c r="E75" s="615"/>
      <c r="F75" s="187"/>
      <c r="G75" s="187"/>
      <c r="H75" s="80"/>
      <c r="I75" s="187"/>
      <c r="J75" s="526">
        <v>-5.4014066163063257</v>
      </c>
      <c r="K75" s="525"/>
      <c r="L75" s="204"/>
      <c r="M75" s="573"/>
      <c r="N75" s="573"/>
      <c r="O75" s="573"/>
      <c r="P75" s="573"/>
      <c r="Q75" s="623"/>
      <c r="R75" s="530"/>
      <c r="S75" s="468"/>
    </row>
    <row r="76" spans="1:23" ht="9.75" customHeight="1" x14ac:dyDescent="0.2">
      <c r="A76" s="410"/>
      <c r="B76" s="528"/>
      <c r="C76" s="439"/>
      <c r="D76" s="618" t="s">
        <v>695</v>
      </c>
      <c r="E76" s="615"/>
      <c r="F76" s="186"/>
      <c r="G76" s="186"/>
      <c r="H76" s="80"/>
      <c r="I76" s="187"/>
      <c r="J76" s="526">
        <v>-3.4572934684128254</v>
      </c>
      <c r="K76" s="525"/>
      <c r="L76" s="204"/>
      <c r="M76" s="573"/>
      <c r="N76" s="573"/>
      <c r="O76" s="573"/>
      <c r="P76" s="573"/>
      <c r="Q76" s="525"/>
      <c r="R76" s="530"/>
      <c r="S76" s="468"/>
    </row>
    <row r="77" spans="1:23" ht="0.75" customHeight="1" x14ac:dyDescent="0.2">
      <c r="A77" s="410"/>
      <c r="B77" s="528"/>
      <c r="C77" s="439"/>
      <c r="D77" s="531"/>
      <c r="E77" s="525"/>
      <c r="F77" s="186"/>
      <c r="G77" s="186"/>
      <c r="H77" s="80"/>
      <c r="I77" s="187"/>
      <c r="J77" s="526"/>
      <c r="K77" s="525"/>
      <c r="L77" s="204"/>
      <c r="M77" s="573"/>
      <c r="N77" s="573"/>
      <c r="O77" s="573"/>
      <c r="P77" s="573"/>
      <c r="Q77" s="525"/>
      <c r="R77" s="530"/>
      <c r="S77" s="468"/>
    </row>
    <row r="78" spans="1:23" ht="13.5" customHeight="1" x14ac:dyDescent="0.2">
      <c r="A78" s="410"/>
      <c r="B78" s="532"/>
      <c r="C78" s="514" t="s">
        <v>241</v>
      </c>
      <c r="D78" s="531"/>
      <c r="E78" s="514"/>
      <c r="F78" s="514"/>
      <c r="G78" s="533" t="s">
        <v>88</v>
      </c>
      <c r="H78" s="514"/>
      <c r="I78" s="514"/>
      <c r="J78" s="514"/>
      <c r="K78" s="514"/>
      <c r="L78" s="514"/>
      <c r="M78" s="514"/>
      <c r="N78" s="514"/>
      <c r="O78" s="188"/>
      <c r="P78" s="188"/>
      <c r="Q78" s="188"/>
      <c r="R78" s="516"/>
      <c r="S78" s="468"/>
    </row>
    <row r="79" spans="1:23" ht="3" customHeight="1" x14ac:dyDescent="0.2">
      <c r="A79" s="410"/>
      <c r="B79" s="532"/>
      <c r="C79" s="514"/>
      <c r="D79" s="531"/>
      <c r="E79" s="514"/>
      <c r="F79" s="514"/>
      <c r="G79" s="533"/>
      <c r="H79" s="514"/>
      <c r="I79" s="514"/>
      <c r="J79" s="514"/>
      <c r="K79" s="514"/>
      <c r="L79" s="514"/>
      <c r="M79" s="514"/>
      <c r="N79" s="514"/>
      <c r="O79" s="188"/>
      <c r="P79" s="188"/>
      <c r="Q79" s="188"/>
      <c r="R79" s="516"/>
      <c r="S79" s="468"/>
    </row>
    <row r="80" spans="1:23" s="136" customFormat="1" ht="13.5" customHeight="1" x14ac:dyDescent="0.2">
      <c r="A80" s="135"/>
      <c r="B80" s="247">
        <v>16</v>
      </c>
      <c r="C80" s="1551">
        <v>42583</v>
      </c>
      <c r="D80" s="1551"/>
      <c r="E80" s="1551"/>
      <c r="F80" s="137"/>
      <c r="G80" s="137"/>
      <c r="H80" s="137"/>
      <c r="I80" s="137"/>
      <c r="J80" s="137"/>
      <c r="K80" s="137"/>
      <c r="L80" s="137"/>
      <c r="M80" s="137"/>
      <c r="N80" s="137"/>
      <c r="P80" s="135"/>
      <c r="R80" s="141"/>
      <c r="U80" s="1035"/>
    </row>
  </sheetData>
  <mergeCells count="45">
    <mergeCell ref="C33:D33"/>
    <mergeCell ref="C31:D31"/>
    <mergeCell ref="C34:D34"/>
    <mergeCell ref="C35:D35"/>
    <mergeCell ref="C21:D21"/>
    <mergeCell ref="C22:D22"/>
    <mergeCell ref="C23:D23"/>
    <mergeCell ref="C29:D29"/>
    <mergeCell ref="C24:D24"/>
    <mergeCell ref="C25:D25"/>
    <mergeCell ref="C26:D26"/>
    <mergeCell ref="C27:D27"/>
    <mergeCell ref="C28:D28"/>
    <mergeCell ref="E60:J60"/>
    <mergeCell ref="C1:F1"/>
    <mergeCell ref="C4:Q4"/>
    <mergeCell ref="C6:Q6"/>
    <mergeCell ref="C7:D8"/>
    <mergeCell ref="G7:I7"/>
    <mergeCell ref="J7:L7"/>
    <mergeCell ref="M7:O7"/>
    <mergeCell ref="P7:Q7"/>
    <mergeCell ref="J1:P1"/>
    <mergeCell ref="C10:D10"/>
    <mergeCell ref="C32:D32"/>
    <mergeCell ref="C30:D30"/>
    <mergeCell ref="C36:D36"/>
    <mergeCell ref="C37:D37"/>
    <mergeCell ref="C20:D20"/>
    <mergeCell ref="K60:Q60"/>
    <mergeCell ref="E8:J8"/>
    <mergeCell ref="K8:Q8"/>
    <mergeCell ref="C80:E80"/>
    <mergeCell ref="C38:D38"/>
    <mergeCell ref="C39:D39"/>
    <mergeCell ref="C40:D40"/>
    <mergeCell ref="C41:D41"/>
    <mergeCell ref="C42:Q42"/>
    <mergeCell ref="C59:D60"/>
    <mergeCell ref="C62:D62"/>
    <mergeCell ref="C58:Q58"/>
    <mergeCell ref="C53:D53"/>
    <mergeCell ref="C43:Q43"/>
    <mergeCell ref="C47:D47"/>
    <mergeCell ref="C46:D46"/>
  </mergeCells>
  <conditionalFormatting sqref="E45:Q45 E61:Q61 E9:Q9">
    <cfRule type="cellIs" dxfId="13"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64"/>
  <sheetViews>
    <sheetView zoomScaleNormal="100" workbookViewId="0"/>
  </sheetViews>
  <sheetFormatPr defaultRowHeight="12.75" x14ac:dyDescent="0.2"/>
  <cols>
    <col min="1" max="1" width="1" style="136" customWidth="1"/>
    <col min="2" max="2" width="2.5703125" style="462" customWidth="1"/>
    <col min="3" max="3" width="2.42578125" style="136" customWidth="1"/>
    <col min="4" max="4" width="28.42578125" style="136" customWidth="1"/>
    <col min="5" max="5" width="6.85546875" style="136" customWidth="1"/>
    <col min="6" max="6" width="6.140625" style="136" customWidth="1"/>
    <col min="7" max="7" width="7" style="136" customWidth="1"/>
    <col min="8" max="8" width="7.42578125" style="136" customWidth="1"/>
    <col min="9" max="9" width="6.140625" style="136" customWidth="1"/>
    <col min="10" max="10" width="6.28515625" style="136" customWidth="1"/>
    <col min="11" max="11" width="6.42578125" style="136" customWidth="1"/>
    <col min="12" max="12" width="6.140625" style="136" customWidth="1"/>
    <col min="13" max="13" width="5.85546875" style="136" customWidth="1"/>
    <col min="14" max="14" width="5.7109375" style="136" customWidth="1"/>
    <col min="15" max="15" width="2.5703125" style="1013" customWidth="1"/>
    <col min="16" max="16" width="1" style="1013" customWidth="1"/>
    <col min="17" max="17" width="9.140625" style="136"/>
    <col min="18" max="19" width="11.5703125" style="136" bestFit="1" customWidth="1"/>
    <col min="20" max="16384" width="9.140625" style="136"/>
  </cols>
  <sheetData>
    <row r="1" spans="1:16" ht="13.5" customHeight="1" x14ac:dyDescent="0.2">
      <c r="A1" s="135"/>
      <c r="B1" s="1628" t="s">
        <v>431</v>
      </c>
      <c r="C1" s="1628"/>
      <c r="D1" s="1628"/>
      <c r="E1" s="1628"/>
      <c r="F1" s="463"/>
      <c r="G1" s="463"/>
      <c r="H1" s="463"/>
      <c r="I1" s="463"/>
      <c r="J1" s="463"/>
      <c r="K1" s="463"/>
      <c r="L1" s="463"/>
      <c r="M1" s="463"/>
      <c r="N1" s="463"/>
      <c r="O1" s="463"/>
      <c r="P1" s="463"/>
    </row>
    <row r="2" spans="1:16" ht="6" customHeight="1" x14ac:dyDescent="0.2">
      <c r="A2" s="135"/>
      <c r="B2" s="1629"/>
      <c r="C2" s="1629"/>
      <c r="D2" s="1629"/>
      <c r="E2" s="1342"/>
      <c r="F2" s="1342"/>
      <c r="G2" s="1629"/>
      <c r="H2" s="1629"/>
      <c r="I2" s="1629"/>
      <c r="J2" s="1629"/>
      <c r="K2" s="1629"/>
      <c r="L2" s="1629"/>
      <c r="M2" s="1629"/>
      <c r="N2" s="1342"/>
      <c r="O2" s="464"/>
      <c r="P2" s="1159"/>
    </row>
    <row r="3" spans="1:16" ht="10.5" customHeight="1" thickBot="1" x14ac:dyDescent="0.25">
      <c r="A3" s="135"/>
      <c r="B3" s="405"/>
      <c r="C3" s="137"/>
      <c r="D3" s="137"/>
      <c r="E3" s="137"/>
      <c r="F3" s="137"/>
      <c r="G3" s="137"/>
      <c r="H3" s="137"/>
      <c r="I3" s="137"/>
      <c r="J3" s="137"/>
      <c r="K3" s="137"/>
      <c r="L3" s="137"/>
      <c r="M3" s="137"/>
      <c r="N3" s="579" t="s">
        <v>73</v>
      </c>
      <c r="O3" s="465"/>
      <c r="P3" s="1159"/>
    </row>
    <row r="4" spans="1:16" ht="13.5" customHeight="1" thickBot="1" x14ac:dyDescent="0.25">
      <c r="A4" s="135"/>
      <c r="B4" s="405"/>
      <c r="C4" s="1616" t="s">
        <v>484</v>
      </c>
      <c r="D4" s="1617"/>
      <c r="E4" s="1617"/>
      <c r="F4" s="1617"/>
      <c r="G4" s="1617"/>
      <c r="H4" s="1617"/>
      <c r="I4" s="1617"/>
      <c r="J4" s="1617"/>
      <c r="K4" s="1617"/>
      <c r="L4" s="1617"/>
      <c r="M4" s="1617"/>
      <c r="N4" s="1618"/>
      <c r="O4" s="465"/>
      <c r="P4" s="1159"/>
    </row>
    <row r="5" spans="1:16" ht="4.5" customHeight="1" x14ac:dyDescent="0.2">
      <c r="A5" s="135"/>
      <c r="B5" s="405"/>
      <c r="C5" s="1630" t="s">
        <v>78</v>
      </c>
      <c r="D5" s="1630"/>
      <c r="E5" s="405"/>
      <c r="F5" s="405"/>
      <c r="G5" s="405"/>
      <c r="H5" s="405"/>
      <c r="I5" s="405"/>
      <c r="J5" s="405"/>
      <c r="K5" s="405"/>
      <c r="L5" s="405"/>
      <c r="M5" s="405"/>
      <c r="N5" s="405"/>
      <c r="O5" s="465"/>
      <c r="P5" s="1159"/>
    </row>
    <row r="6" spans="1:16" ht="9.75" customHeight="1" x14ac:dyDescent="0.2">
      <c r="A6" s="135"/>
      <c r="B6" s="405"/>
      <c r="C6" s="1631"/>
      <c r="D6" s="1631"/>
      <c r="E6" s="1632">
        <v>2009</v>
      </c>
      <c r="F6" s="1632"/>
      <c r="G6" s="1633">
        <v>2010</v>
      </c>
      <c r="H6" s="1633"/>
      <c r="I6" s="1634">
        <v>2011</v>
      </c>
      <c r="J6" s="1634"/>
      <c r="K6" s="1634">
        <v>2012</v>
      </c>
      <c r="L6" s="1634"/>
      <c r="M6" s="1635">
        <v>2013</v>
      </c>
      <c r="N6" s="1635"/>
      <c r="O6" s="465"/>
      <c r="P6" s="1159"/>
    </row>
    <row r="7" spans="1:16" ht="3" customHeight="1" x14ac:dyDescent="0.2">
      <c r="A7" s="135"/>
      <c r="B7" s="405"/>
      <c r="C7" s="405"/>
      <c r="D7" s="405"/>
      <c r="E7" s="1626"/>
      <c r="F7" s="1626"/>
      <c r="G7" s="405"/>
      <c r="H7" s="405"/>
      <c r="I7" s="1626"/>
      <c r="J7" s="1626"/>
      <c r="K7" s="405"/>
      <c r="L7" s="405"/>
      <c r="M7" s="1287"/>
      <c r="N7" s="1287"/>
      <c r="O7" s="465"/>
      <c r="P7" s="1159"/>
    </row>
    <row r="8" spans="1:16" s="141" customFormat="1" ht="12.75" customHeight="1" x14ac:dyDescent="0.2">
      <c r="A8" s="139"/>
      <c r="B8" s="1226"/>
      <c r="C8" s="1627" t="s">
        <v>485</v>
      </c>
      <c r="D8" s="1627"/>
      <c r="E8" s="1623">
        <v>217393</v>
      </c>
      <c r="F8" s="1623"/>
      <c r="G8" s="1623">
        <v>215632</v>
      </c>
      <c r="H8" s="1623"/>
      <c r="I8" s="1621">
        <v>209182.99999998396</v>
      </c>
      <c r="J8" s="1621"/>
      <c r="K8" s="1621">
        <f>SUM(K9:K10)</f>
        <v>193611</v>
      </c>
      <c r="L8" s="1621"/>
      <c r="M8" s="1621">
        <f>SUM(M9:N10)</f>
        <v>195577.99999998178</v>
      </c>
      <c r="N8" s="1621"/>
      <c r="O8" s="1227"/>
      <c r="P8" s="1228"/>
    </row>
    <row r="9" spans="1:16" s="141" customFormat="1" ht="12" customHeight="1" x14ac:dyDescent="0.2">
      <c r="A9" s="139"/>
      <c r="B9" s="1226"/>
      <c r="C9" s="1250"/>
      <c r="D9" s="1251" t="s">
        <v>497</v>
      </c>
      <c r="E9" s="1624">
        <v>217176</v>
      </c>
      <c r="F9" s="1624"/>
      <c r="G9" s="1624">
        <v>215424</v>
      </c>
      <c r="H9" s="1624"/>
      <c r="I9" s="1625">
        <v>208986.99999998402</v>
      </c>
      <c r="J9" s="1625"/>
      <c r="K9" s="1625">
        <v>193436</v>
      </c>
      <c r="L9" s="1625"/>
      <c r="M9" s="1625">
        <v>195417.99999998178</v>
      </c>
      <c r="N9" s="1625"/>
      <c r="O9" s="1227"/>
      <c r="P9" s="1228"/>
    </row>
    <row r="10" spans="1:16" s="141" customFormat="1" ht="11.25" customHeight="1" x14ac:dyDescent="0.2">
      <c r="A10" s="139"/>
      <c r="B10" s="1226"/>
      <c r="C10" s="1250"/>
      <c r="D10" s="1251" t="s">
        <v>488</v>
      </c>
      <c r="E10" s="1624">
        <v>217</v>
      </c>
      <c r="F10" s="1624"/>
      <c r="G10" s="1624">
        <v>208</v>
      </c>
      <c r="H10" s="1624"/>
      <c r="I10" s="1625">
        <v>196</v>
      </c>
      <c r="J10" s="1625"/>
      <c r="K10" s="1625">
        <v>175</v>
      </c>
      <c r="L10" s="1625"/>
      <c r="M10" s="1625">
        <v>160</v>
      </c>
      <c r="N10" s="1625"/>
      <c r="O10" s="1227"/>
      <c r="P10" s="1228"/>
    </row>
    <row r="11" spans="1:16" s="141" customFormat="1" ht="21" customHeight="1" x14ac:dyDescent="0.2">
      <c r="A11" s="139"/>
      <c r="B11" s="1226"/>
      <c r="C11" s="1622" t="s">
        <v>486</v>
      </c>
      <c r="D11" s="1622"/>
      <c r="E11" s="1623">
        <v>160673</v>
      </c>
      <c r="F11" s="1623"/>
      <c r="G11" s="1623">
        <v>150304</v>
      </c>
      <c r="H11" s="1623"/>
      <c r="I11" s="1621">
        <v>145212.00000000137</v>
      </c>
      <c r="J11" s="1621"/>
      <c r="K11" s="1621">
        <v>132844.00000000911</v>
      </c>
      <c r="L11" s="1621"/>
      <c r="M11" s="1621">
        <v>130531.99999998602</v>
      </c>
      <c r="N11" s="1621"/>
      <c r="O11" s="1227"/>
      <c r="P11" s="1228"/>
    </row>
    <row r="12" spans="1:16" s="141" customFormat="1" ht="15" customHeight="1" x14ac:dyDescent="0.2">
      <c r="A12" s="139"/>
      <c r="B12" s="1226"/>
      <c r="C12" s="1622" t="s">
        <v>487</v>
      </c>
      <c r="D12" s="1622"/>
      <c r="E12" s="1623">
        <v>6643227</v>
      </c>
      <c r="F12" s="1623"/>
      <c r="G12" s="1623">
        <v>6088165</v>
      </c>
      <c r="H12" s="1623"/>
      <c r="I12" s="1621">
        <v>5632280.1093796296</v>
      </c>
      <c r="J12" s="1621"/>
      <c r="K12" s="1621">
        <v>5161343</v>
      </c>
      <c r="L12" s="1621"/>
      <c r="M12" s="1621">
        <v>4986266</v>
      </c>
      <c r="N12" s="1621"/>
      <c r="O12" s="1227"/>
      <c r="P12" s="1228"/>
    </row>
    <row r="13" spans="1:16" ht="0.75" customHeight="1" thickBot="1" x14ac:dyDescent="0.25">
      <c r="A13" s="135"/>
      <c r="B13" s="137"/>
      <c r="C13" s="137"/>
      <c r="D13" s="137"/>
      <c r="E13" s="137"/>
      <c r="F13" s="137"/>
      <c r="G13" s="137"/>
      <c r="H13" s="137"/>
      <c r="I13" s="137"/>
      <c r="J13" s="137"/>
      <c r="K13" s="137"/>
      <c r="L13" s="137"/>
      <c r="M13" s="137"/>
      <c r="N13" s="579"/>
      <c r="O13" s="465"/>
      <c r="P13" s="1159"/>
    </row>
    <row r="14" spans="1:16" s="141" customFormat="1" ht="13.5" customHeight="1" thickBot="1" x14ac:dyDescent="0.25">
      <c r="A14" s="139"/>
      <c r="B14" s="140"/>
      <c r="C14" s="1616" t="s">
        <v>563</v>
      </c>
      <c r="D14" s="1617"/>
      <c r="E14" s="1617"/>
      <c r="F14" s="1617"/>
      <c r="G14" s="1617"/>
      <c r="H14" s="1617"/>
      <c r="I14" s="1617"/>
      <c r="J14" s="1617"/>
      <c r="K14" s="1617"/>
      <c r="L14" s="1617"/>
      <c r="M14" s="1617"/>
      <c r="N14" s="1618"/>
      <c r="O14" s="465"/>
      <c r="P14" s="1159"/>
    </row>
    <row r="15" spans="1:16" ht="3" customHeight="1" x14ac:dyDescent="0.2">
      <c r="A15" s="135"/>
      <c r="B15" s="137"/>
      <c r="C15" s="1619" t="s">
        <v>78</v>
      </c>
      <c r="D15" s="1619"/>
      <c r="E15" s="409"/>
      <c r="F15" s="409"/>
      <c r="G15" s="409"/>
      <c r="H15" s="409"/>
      <c r="I15" s="409"/>
      <c r="J15" s="409"/>
      <c r="K15" s="409"/>
      <c r="L15" s="409"/>
      <c r="M15" s="409"/>
      <c r="N15" s="409"/>
      <c r="O15" s="465"/>
      <c r="P15" s="1159"/>
    </row>
    <row r="16" spans="1:16" ht="10.5" customHeight="1" x14ac:dyDescent="0.2">
      <c r="A16" s="135"/>
      <c r="B16" s="137"/>
      <c r="C16" s="1619"/>
      <c r="D16" s="1619"/>
      <c r="E16" s="1252"/>
      <c r="G16" s="1620">
        <v>2013</v>
      </c>
      <c r="H16" s="1620"/>
      <c r="I16" s="1620"/>
      <c r="J16" s="1620"/>
      <c r="K16" s="1620"/>
      <c r="L16" s="1620"/>
      <c r="M16" s="1620"/>
      <c r="N16" s="1620"/>
      <c r="O16" s="1160"/>
      <c r="P16" s="1161"/>
    </row>
    <row r="17" spans="1:18" ht="33.75" customHeight="1" x14ac:dyDescent="0.2">
      <c r="A17" s="135"/>
      <c r="B17" s="137"/>
      <c r="C17" s="1252"/>
      <c r="D17" s="1252"/>
      <c r="E17" s="1252"/>
      <c r="F17" s="1253"/>
      <c r="G17" s="1254" t="s">
        <v>509</v>
      </c>
      <c r="H17" s="1343" t="s">
        <v>400</v>
      </c>
      <c r="I17" s="1343" t="s">
        <v>564</v>
      </c>
      <c r="J17" s="1343" t="s">
        <v>565</v>
      </c>
      <c r="K17" s="1343" t="s">
        <v>566</v>
      </c>
      <c r="L17" s="1343" t="s">
        <v>567</v>
      </c>
      <c r="M17" s="1343" t="s">
        <v>568</v>
      </c>
      <c r="N17" s="1343" t="s">
        <v>569</v>
      </c>
      <c r="O17" s="1160"/>
      <c r="P17" s="1161"/>
    </row>
    <row r="18" spans="1:18" s="1152" customFormat="1" x14ac:dyDescent="0.2">
      <c r="A18" s="1150"/>
      <c r="B18" s="1151"/>
      <c r="C18" s="1527" t="s">
        <v>68</v>
      </c>
      <c r="D18" s="1527"/>
      <c r="E18" s="1229"/>
      <c r="F18" s="1229"/>
      <c r="G18" s="1344">
        <v>195577.99999998181</v>
      </c>
      <c r="H18" s="1344">
        <v>15999.52592988066</v>
      </c>
      <c r="I18" s="1344">
        <v>47462.288422821854</v>
      </c>
      <c r="J18" s="1344">
        <v>56435.730498245139</v>
      </c>
      <c r="K18" s="1344">
        <v>46268.748859645122</v>
      </c>
      <c r="L18" s="1344">
        <v>21710.008561586805</v>
      </c>
      <c r="M18" s="1344">
        <v>1865.0870204731209</v>
      </c>
      <c r="N18" s="1344">
        <v>5836.6107073493913</v>
      </c>
      <c r="O18" s="1162"/>
      <c r="R18" s="1345"/>
    </row>
    <row r="19" spans="1:18" ht="21" customHeight="1" x14ac:dyDescent="0.2">
      <c r="A19" s="135"/>
      <c r="B19" s="137"/>
      <c r="C19" s="1346">
        <v>11</v>
      </c>
      <c r="D19" s="1613" t="s">
        <v>510</v>
      </c>
      <c r="E19" s="1613"/>
      <c r="F19" s="1613"/>
      <c r="G19" s="1347">
        <v>103.89882884402668</v>
      </c>
      <c r="H19" s="1347">
        <v>0</v>
      </c>
      <c r="I19" s="1347">
        <v>18.785675571041423</v>
      </c>
      <c r="J19" s="1347">
        <v>24.084572817707834</v>
      </c>
      <c r="K19" s="1347">
        <v>30.122974429018576</v>
      </c>
      <c r="L19" s="1347">
        <v>16.033830714192277</v>
      </c>
      <c r="M19" s="1347">
        <v>0</v>
      </c>
      <c r="N19" s="1347">
        <v>14.871775312066575</v>
      </c>
      <c r="O19" s="1160"/>
      <c r="P19" s="1161"/>
      <c r="R19" s="1696"/>
    </row>
    <row r="20" spans="1:18" s="1292" customFormat="1" ht="11.25" customHeight="1" x14ac:dyDescent="0.2">
      <c r="A20" s="1288"/>
      <c r="B20" s="1289"/>
      <c r="C20" s="1346">
        <v>12</v>
      </c>
      <c r="D20" s="1613" t="s">
        <v>511</v>
      </c>
      <c r="E20" s="1613"/>
      <c r="F20" s="1613"/>
      <c r="G20" s="1348">
        <v>186.23430117540374</v>
      </c>
      <c r="H20" s="1348">
        <v>0</v>
      </c>
      <c r="I20" s="1348">
        <v>18.591022425024423</v>
      </c>
      <c r="J20" s="1348">
        <v>92.363085775719739</v>
      </c>
      <c r="K20" s="1348">
        <v>47.296306332835854</v>
      </c>
      <c r="L20" s="1348">
        <v>26.983886641823752</v>
      </c>
      <c r="M20" s="1348">
        <v>1</v>
      </c>
      <c r="N20" s="1348">
        <v>0</v>
      </c>
      <c r="O20" s="1290"/>
      <c r="P20" s="1291"/>
    </row>
    <row r="21" spans="1:18" s="1292" customFormat="1" ht="11.25" customHeight="1" x14ac:dyDescent="0.2">
      <c r="A21" s="1288"/>
      <c r="B21" s="1289"/>
      <c r="C21" s="1346">
        <v>13</v>
      </c>
      <c r="D21" s="1613" t="s">
        <v>512</v>
      </c>
      <c r="E21" s="1613"/>
      <c r="F21" s="1613"/>
      <c r="G21" s="1348">
        <v>2182.6868335694853</v>
      </c>
      <c r="H21" s="1348">
        <v>0</v>
      </c>
      <c r="I21" s="1348">
        <v>215.35492051072163</v>
      </c>
      <c r="J21" s="1348">
        <v>622.36710697154263</v>
      </c>
      <c r="K21" s="1348">
        <v>808.75654319159867</v>
      </c>
      <c r="L21" s="1348">
        <v>422.21349905992435</v>
      </c>
      <c r="M21" s="1348">
        <v>84.781031869171443</v>
      </c>
      <c r="N21" s="1348">
        <v>29.213731966523227</v>
      </c>
      <c r="O21" s="1290"/>
      <c r="P21" s="1291"/>
    </row>
    <row r="22" spans="1:18" s="1292" customFormat="1" ht="21" customHeight="1" x14ac:dyDescent="0.2">
      <c r="A22" s="1288"/>
      <c r="B22" s="1289"/>
      <c r="C22" s="1346">
        <v>14</v>
      </c>
      <c r="D22" s="1613" t="s">
        <v>513</v>
      </c>
      <c r="E22" s="1613"/>
      <c r="F22" s="1613"/>
      <c r="G22" s="1348">
        <v>2101.1988041803638</v>
      </c>
      <c r="H22" s="1348">
        <v>35.396890987257933</v>
      </c>
      <c r="I22" s="1348">
        <v>264.12609926887376</v>
      </c>
      <c r="J22" s="1348">
        <v>541.20848525484791</v>
      </c>
      <c r="K22" s="1348">
        <v>713.62678480263594</v>
      </c>
      <c r="L22" s="1348">
        <v>404.62320127875222</v>
      </c>
      <c r="M22" s="1348">
        <v>115.05159172791858</v>
      </c>
      <c r="N22" s="1348">
        <v>27.165750860076528</v>
      </c>
      <c r="O22" s="1290"/>
      <c r="P22" s="1291"/>
    </row>
    <row r="23" spans="1:18" s="1292" customFormat="1" ht="21" customHeight="1" x14ac:dyDescent="0.2">
      <c r="A23" s="1288"/>
      <c r="B23" s="1289"/>
      <c r="C23" s="1346">
        <v>21</v>
      </c>
      <c r="D23" s="1613" t="s">
        <v>548</v>
      </c>
      <c r="E23" s="1613"/>
      <c r="F23" s="1613"/>
      <c r="G23" s="1348">
        <v>757.41125234032199</v>
      </c>
      <c r="H23" s="1348">
        <v>0</v>
      </c>
      <c r="I23" s="1348">
        <v>237.32938146260409</v>
      </c>
      <c r="J23" s="1348">
        <v>302.42013267006899</v>
      </c>
      <c r="K23" s="1348">
        <v>115.10128633378127</v>
      </c>
      <c r="L23" s="1348">
        <v>91.279885353010428</v>
      </c>
      <c r="M23" s="1348">
        <v>1</v>
      </c>
      <c r="N23" s="1348">
        <v>10.280566520857782</v>
      </c>
      <c r="O23" s="1290"/>
      <c r="P23" s="1291"/>
    </row>
    <row r="24" spans="1:18" s="1292" customFormat="1" ht="11.25" customHeight="1" x14ac:dyDescent="0.2">
      <c r="A24" s="1288"/>
      <c r="B24" s="1289"/>
      <c r="C24" s="1346">
        <v>22</v>
      </c>
      <c r="D24" s="1613" t="s">
        <v>514</v>
      </c>
      <c r="E24" s="1613"/>
      <c r="F24" s="1613"/>
      <c r="G24" s="1348">
        <v>3312.5719583720429</v>
      </c>
      <c r="H24" s="1348">
        <v>119.3250846554005</v>
      </c>
      <c r="I24" s="1348">
        <v>1970.0088657976082</v>
      </c>
      <c r="J24" s="1348">
        <v>570.50125342765364</v>
      </c>
      <c r="K24" s="1348">
        <v>305.10942515731671</v>
      </c>
      <c r="L24" s="1348">
        <v>183.34368850304415</v>
      </c>
      <c r="M24" s="1348">
        <v>10.524950123934467</v>
      </c>
      <c r="N24" s="1348">
        <v>153.75869070707773</v>
      </c>
      <c r="O24" s="1290"/>
      <c r="P24" s="1291"/>
    </row>
    <row r="25" spans="1:18" s="1292" customFormat="1" ht="11.25" customHeight="1" x14ac:dyDescent="0.2">
      <c r="A25" s="1288"/>
      <c r="B25" s="1289"/>
      <c r="C25" s="1346">
        <v>23</v>
      </c>
      <c r="D25" s="1613" t="s">
        <v>515</v>
      </c>
      <c r="E25" s="1613"/>
      <c r="F25" s="1613"/>
      <c r="G25" s="1348">
        <v>795.20672720890684</v>
      </c>
      <c r="H25" s="1348">
        <v>28.110430357370522</v>
      </c>
      <c r="I25" s="1348">
        <v>259.43883226309538</v>
      </c>
      <c r="J25" s="1348">
        <v>278.48096012723289</v>
      </c>
      <c r="K25" s="1348">
        <v>97.224925240885142</v>
      </c>
      <c r="L25" s="1348">
        <v>47.973078275475189</v>
      </c>
      <c r="M25" s="1348">
        <v>5.0432038834951456</v>
      </c>
      <c r="N25" s="1348">
        <v>78.935297061353012</v>
      </c>
      <c r="O25" s="1290"/>
      <c r="P25" s="1291"/>
    </row>
    <row r="26" spans="1:18" s="1292" customFormat="1" ht="20.25" customHeight="1" x14ac:dyDescent="0.2">
      <c r="A26" s="1288"/>
      <c r="B26" s="1289"/>
      <c r="C26" s="1346">
        <v>24</v>
      </c>
      <c r="D26" s="1613" t="s">
        <v>516</v>
      </c>
      <c r="E26" s="1613"/>
      <c r="F26" s="1613"/>
      <c r="G26" s="1348">
        <v>970.73639061881295</v>
      </c>
      <c r="H26" s="1348">
        <v>13.529180598793189</v>
      </c>
      <c r="I26" s="1348">
        <v>138.62049832381373</v>
      </c>
      <c r="J26" s="1348">
        <v>307.67448595744861</v>
      </c>
      <c r="K26" s="1348">
        <v>277.77705367998914</v>
      </c>
      <c r="L26" s="1348">
        <v>138.27975124090727</v>
      </c>
      <c r="M26" s="1348">
        <v>22.38088769990755</v>
      </c>
      <c r="N26" s="1348">
        <v>72.474533117953968</v>
      </c>
      <c r="O26" s="1290"/>
      <c r="P26" s="1291"/>
    </row>
    <row r="27" spans="1:18" s="1292" customFormat="1" ht="11.25" customHeight="1" x14ac:dyDescent="0.2">
      <c r="A27" s="1288"/>
      <c r="B27" s="1289"/>
      <c r="C27" s="1346">
        <v>25</v>
      </c>
      <c r="D27" s="1613" t="s">
        <v>517</v>
      </c>
      <c r="E27" s="1613"/>
      <c r="F27" s="1613"/>
      <c r="G27" s="1348">
        <v>56.935686684069495</v>
      </c>
      <c r="H27" s="1348">
        <v>0</v>
      </c>
      <c r="I27" s="1348">
        <v>24.8336397729353</v>
      </c>
      <c r="J27" s="1348">
        <v>14.557640238001799</v>
      </c>
      <c r="K27" s="1348">
        <v>11.933742263483644</v>
      </c>
      <c r="L27" s="1348">
        <v>5.6106644096487512</v>
      </c>
      <c r="M27" s="1348">
        <v>0</v>
      </c>
      <c r="N27" s="1348">
        <v>0</v>
      </c>
      <c r="O27" s="1290"/>
      <c r="P27" s="1291"/>
    </row>
    <row r="28" spans="1:18" s="1292" customFormat="1" ht="11.25" customHeight="1" x14ac:dyDescent="0.2">
      <c r="A28" s="1288"/>
      <c r="B28" s="1289"/>
      <c r="C28" s="1346">
        <v>26</v>
      </c>
      <c r="D28" s="1613" t="s">
        <v>518</v>
      </c>
      <c r="E28" s="1613"/>
      <c r="F28" s="1613"/>
      <c r="G28" s="1348">
        <v>392.98306361487033</v>
      </c>
      <c r="H28" s="1348">
        <v>5.8370044052863435</v>
      </c>
      <c r="I28" s="1348">
        <v>153.03313325084795</v>
      </c>
      <c r="J28" s="1348">
        <v>108.13320750875442</v>
      </c>
      <c r="K28" s="1348">
        <v>83.420617379708247</v>
      </c>
      <c r="L28" s="1348">
        <v>20.90195821313052</v>
      </c>
      <c r="M28" s="1348">
        <v>0</v>
      </c>
      <c r="N28" s="1348">
        <v>21.657142857142858</v>
      </c>
      <c r="O28" s="1290"/>
      <c r="P28" s="1291"/>
    </row>
    <row r="29" spans="1:18" s="1292" customFormat="1" ht="11.25" customHeight="1" x14ac:dyDescent="0.2">
      <c r="A29" s="1288"/>
      <c r="B29" s="1289"/>
      <c r="C29" s="1346">
        <v>31</v>
      </c>
      <c r="D29" s="1613" t="s">
        <v>519</v>
      </c>
      <c r="E29" s="1613"/>
      <c r="F29" s="1613"/>
      <c r="G29" s="1348">
        <v>5129.768000852715</v>
      </c>
      <c r="H29" s="1348">
        <v>234.11939550776245</v>
      </c>
      <c r="I29" s="1348">
        <v>1117.4549644516142</v>
      </c>
      <c r="J29" s="1348">
        <v>1709.9561338984022</v>
      </c>
      <c r="K29" s="1348">
        <v>1292.8333059548329</v>
      </c>
      <c r="L29" s="1348">
        <v>697.20277210333654</v>
      </c>
      <c r="M29" s="1348">
        <v>61.310198006241997</v>
      </c>
      <c r="N29" s="1348">
        <v>16.891230930506534</v>
      </c>
      <c r="O29" s="1290"/>
      <c r="P29" s="1291"/>
    </row>
    <row r="30" spans="1:18" s="1292" customFormat="1" ht="11.25" customHeight="1" x14ac:dyDescent="0.2">
      <c r="A30" s="1288"/>
      <c r="B30" s="1289"/>
      <c r="C30" s="1346">
        <v>32</v>
      </c>
      <c r="D30" s="1613" t="s">
        <v>520</v>
      </c>
      <c r="E30" s="1613"/>
      <c r="F30" s="1613"/>
      <c r="G30" s="1348">
        <v>481.35412036523689</v>
      </c>
      <c r="H30" s="1348">
        <v>31.766078509425661</v>
      </c>
      <c r="I30" s="1348">
        <v>215.96480140898345</v>
      </c>
      <c r="J30" s="1348">
        <v>111.5249580271159</v>
      </c>
      <c r="K30" s="1348">
        <v>89.242595586193914</v>
      </c>
      <c r="L30" s="1348">
        <v>29.85568683351822</v>
      </c>
      <c r="M30" s="1348">
        <v>0</v>
      </c>
      <c r="N30" s="1348">
        <v>3</v>
      </c>
      <c r="O30" s="1290"/>
      <c r="P30" s="1291"/>
    </row>
    <row r="31" spans="1:18" s="1292" customFormat="1" ht="19.5" customHeight="1" x14ac:dyDescent="0.2">
      <c r="A31" s="1288"/>
      <c r="B31" s="1289"/>
      <c r="C31" s="1346">
        <v>33</v>
      </c>
      <c r="D31" s="1613" t="s">
        <v>521</v>
      </c>
      <c r="E31" s="1613"/>
      <c r="F31" s="1613"/>
      <c r="G31" s="1348">
        <v>1595.8772174569856</v>
      </c>
      <c r="H31" s="1348">
        <v>16.840120160213619</v>
      </c>
      <c r="I31" s="1348">
        <v>244.71694211060313</v>
      </c>
      <c r="J31" s="1348">
        <v>443.44293932891321</v>
      </c>
      <c r="K31" s="1348">
        <v>329.55222849327367</v>
      </c>
      <c r="L31" s="1348">
        <v>171.41008667662541</v>
      </c>
      <c r="M31" s="1348">
        <v>37.296003678741378</v>
      </c>
      <c r="N31" s="1348">
        <v>352.61889700860877</v>
      </c>
      <c r="O31" s="1290"/>
      <c r="P31" s="1291"/>
    </row>
    <row r="32" spans="1:18" s="1292" customFormat="1" ht="19.5" customHeight="1" x14ac:dyDescent="0.2">
      <c r="A32" s="1288"/>
      <c r="B32" s="1289"/>
      <c r="C32" s="1346">
        <v>34</v>
      </c>
      <c r="D32" s="1613" t="s">
        <v>522</v>
      </c>
      <c r="E32" s="1613"/>
      <c r="F32" s="1613"/>
      <c r="G32" s="1348">
        <v>1337.1491482966294</v>
      </c>
      <c r="H32" s="1348">
        <v>370.05102789611243</v>
      </c>
      <c r="I32" s="1348">
        <v>584.58375388664354</v>
      </c>
      <c r="J32" s="1348">
        <v>161.37473280315581</v>
      </c>
      <c r="K32" s="1348">
        <v>144.80329347493284</v>
      </c>
      <c r="L32" s="1348">
        <v>44.616984590771757</v>
      </c>
      <c r="M32" s="1348">
        <v>0</v>
      </c>
      <c r="N32" s="1348">
        <v>31.719355645012762</v>
      </c>
      <c r="O32" s="1290"/>
      <c r="P32" s="1291"/>
    </row>
    <row r="33" spans="1:19" s="1292" customFormat="1" ht="11.25" customHeight="1" x14ac:dyDescent="0.2">
      <c r="A33" s="1288"/>
      <c r="B33" s="1289"/>
      <c r="C33" s="1346">
        <v>35</v>
      </c>
      <c r="D33" s="1613" t="s">
        <v>523</v>
      </c>
      <c r="E33" s="1613"/>
      <c r="F33" s="1613"/>
      <c r="G33" s="1348">
        <v>524.86401424297571</v>
      </c>
      <c r="H33" s="1348">
        <v>53.327412128601537</v>
      </c>
      <c r="I33" s="1348">
        <v>148.78112422674522</v>
      </c>
      <c r="J33" s="1348">
        <v>122.08279708092009</v>
      </c>
      <c r="K33" s="1348">
        <v>145.44683941858221</v>
      </c>
      <c r="L33" s="1348">
        <v>41.327525084547148</v>
      </c>
      <c r="M33" s="1348">
        <v>4.9401709401709404</v>
      </c>
      <c r="N33" s="1348">
        <v>8.9581453634085229</v>
      </c>
      <c r="O33" s="1290"/>
      <c r="P33" s="1291"/>
    </row>
    <row r="34" spans="1:19" s="1292" customFormat="1" ht="19.5" customHeight="1" x14ac:dyDescent="0.2">
      <c r="A34" s="1288"/>
      <c r="B34" s="1289"/>
      <c r="C34" s="1346">
        <v>41</v>
      </c>
      <c r="D34" s="1613" t="s">
        <v>524</v>
      </c>
      <c r="E34" s="1613"/>
      <c r="F34" s="1613"/>
      <c r="G34" s="1348">
        <v>2821.6067215670992</v>
      </c>
      <c r="H34" s="1348">
        <v>75.957299941268289</v>
      </c>
      <c r="I34" s="1348">
        <v>743.19310541753157</v>
      </c>
      <c r="J34" s="1348">
        <v>949.82517352568811</v>
      </c>
      <c r="K34" s="1348">
        <v>664.13138513027241</v>
      </c>
      <c r="L34" s="1348">
        <v>335.74854605368876</v>
      </c>
      <c r="M34" s="1348">
        <v>41.067162544728411</v>
      </c>
      <c r="N34" s="1348">
        <v>11.684048953917682</v>
      </c>
      <c r="O34" s="1290"/>
      <c r="P34" s="1291"/>
    </row>
    <row r="35" spans="1:19" s="1292" customFormat="1" ht="11.25" customHeight="1" x14ac:dyDescent="0.2">
      <c r="A35" s="1288"/>
      <c r="B35" s="1289"/>
      <c r="C35" s="1346">
        <v>42</v>
      </c>
      <c r="D35" s="1613" t="s">
        <v>525</v>
      </c>
      <c r="E35" s="1613"/>
      <c r="F35" s="1613"/>
      <c r="G35" s="1348">
        <v>726.40493940868146</v>
      </c>
      <c r="H35" s="1348">
        <v>59.63932316566116</v>
      </c>
      <c r="I35" s="1348">
        <v>183.89165556763228</v>
      </c>
      <c r="J35" s="1348">
        <v>334.09101865618032</v>
      </c>
      <c r="K35" s="1348">
        <v>98.12463346364467</v>
      </c>
      <c r="L35" s="1348">
        <v>49.658308555563508</v>
      </c>
      <c r="M35" s="1348">
        <v>1</v>
      </c>
      <c r="N35" s="1348">
        <v>0</v>
      </c>
      <c r="O35" s="1290"/>
      <c r="P35" s="1291"/>
    </row>
    <row r="36" spans="1:19" s="1292" customFormat="1" ht="21" customHeight="1" x14ac:dyDescent="0.2">
      <c r="A36" s="1288"/>
      <c r="B36" s="1289"/>
      <c r="C36" s="1346">
        <v>43</v>
      </c>
      <c r="D36" s="1613" t="s">
        <v>526</v>
      </c>
      <c r="E36" s="1613"/>
      <c r="F36" s="1613"/>
      <c r="G36" s="1348">
        <v>4653.3201312646597</v>
      </c>
      <c r="H36" s="1348">
        <v>625.54203592226645</v>
      </c>
      <c r="I36" s="1348">
        <v>1597.2371618073655</v>
      </c>
      <c r="J36" s="1348">
        <v>1325.1020000904284</v>
      </c>
      <c r="K36" s="1348">
        <v>807.47357688590989</v>
      </c>
      <c r="L36" s="1348">
        <v>280.62781506834887</v>
      </c>
      <c r="M36" s="1348">
        <v>16.337541490332754</v>
      </c>
      <c r="N36" s="1348">
        <v>1</v>
      </c>
      <c r="O36" s="1290"/>
      <c r="P36" s="1291"/>
    </row>
    <row r="37" spans="1:19" s="1292" customFormat="1" ht="11.25" customHeight="1" x14ac:dyDescent="0.2">
      <c r="A37" s="1288"/>
      <c r="B37" s="1289"/>
      <c r="C37" s="1346">
        <v>44</v>
      </c>
      <c r="D37" s="1613" t="s">
        <v>527</v>
      </c>
      <c r="E37" s="1613"/>
      <c r="F37" s="1613"/>
      <c r="G37" s="1348">
        <v>1443.22664099504</v>
      </c>
      <c r="H37" s="1348">
        <v>72.986959669046911</v>
      </c>
      <c r="I37" s="1348">
        <v>238.58526839942479</v>
      </c>
      <c r="J37" s="1348">
        <v>729.98873516252036</v>
      </c>
      <c r="K37" s="1348">
        <v>255.46548624657683</v>
      </c>
      <c r="L37" s="1348">
        <v>76.782636479569419</v>
      </c>
      <c r="M37" s="1348">
        <v>0</v>
      </c>
      <c r="N37" s="1348">
        <v>69.417555037902702</v>
      </c>
      <c r="O37" s="1290"/>
      <c r="P37" s="1291"/>
    </row>
    <row r="38" spans="1:19" s="1292" customFormat="1" ht="11.25" customHeight="1" x14ac:dyDescent="0.2">
      <c r="A38" s="1288"/>
      <c r="B38" s="1289"/>
      <c r="C38" s="1346">
        <v>51</v>
      </c>
      <c r="D38" s="1613" t="s">
        <v>528</v>
      </c>
      <c r="E38" s="1613"/>
      <c r="F38" s="1613"/>
      <c r="G38" s="1348">
        <v>7774.3764453530748</v>
      </c>
      <c r="H38" s="1348">
        <v>846.25051075114754</v>
      </c>
      <c r="I38" s="1348">
        <v>1797.2509292791005</v>
      </c>
      <c r="J38" s="1348">
        <v>2055.5946870256189</v>
      </c>
      <c r="K38" s="1348">
        <v>1962.1707200814128</v>
      </c>
      <c r="L38" s="1348">
        <v>998.68415209853549</v>
      </c>
      <c r="M38" s="1348">
        <v>94.279045233599973</v>
      </c>
      <c r="N38" s="1348">
        <v>20.146400883645523</v>
      </c>
      <c r="O38" s="1290"/>
      <c r="P38" s="1291"/>
    </row>
    <row r="39" spans="1:19" s="1292" customFormat="1" ht="11.25" customHeight="1" x14ac:dyDescent="0.2">
      <c r="A39" s="1288"/>
      <c r="B39" s="1289"/>
      <c r="C39" s="1346">
        <v>52</v>
      </c>
      <c r="D39" s="1613" t="s">
        <v>529</v>
      </c>
      <c r="E39" s="1613"/>
      <c r="F39" s="1613"/>
      <c r="G39" s="1348">
        <v>15128.571611782711</v>
      </c>
      <c r="H39" s="1348">
        <v>2331.118882123923</v>
      </c>
      <c r="I39" s="1348">
        <v>5166.6155565760928</v>
      </c>
      <c r="J39" s="1348">
        <v>4125.7955397116821</v>
      </c>
      <c r="K39" s="1348">
        <v>2489.4780819968432</v>
      </c>
      <c r="L39" s="1348">
        <v>884.22255777753458</v>
      </c>
      <c r="M39" s="1348">
        <v>91.829144316097029</v>
      </c>
      <c r="N39" s="1348">
        <v>39.511849280441723</v>
      </c>
      <c r="O39" s="1290"/>
      <c r="P39" s="1291"/>
    </row>
    <row r="40" spans="1:19" s="1292" customFormat="1" ht="11.25" customHeight="1" x14ac:dyDescent="0.2">
      <c r="A40" s="1288"/>
      <c r="B40" s="1289"/>
      <c r="C40" s="1346">
        <v>53</v>
      </c>
      <c r="D40" s="1613" t="s">
        <v>530</v>
      </c>
      <c r="E40" s="1613"/>
      <c r="F40" s="1613"/>
      <c r="G40" s="1348">
        <v>7085.2753159178355</v>
      </c>
      <c r="H40" s="1348">
        <v>285.76968830456633</v>
      </c>
      <c r="I40" s="1348">
        <v>1205.7911726382299</v>
      </c>
      <c r="J40" s="1348">
        <v>2167.1041889847952</v>
      </c>
      <c r="K40" s="1348">
        <v>2237.2132880235145</v>
      </c>
      <c r="L40" s="1348">
        <v>1119.9736806056212</v>
      </c>
      <c r="M40" s="1348">
        <v>35.189849624060145</v>
      </c>
      <c r="N40" s="1348">
        <v>34.233447737018679</v>
      </c>
      <c r="O40" s="1290"/>
      <c r="P40" s="1291"/>
    </row>
    <row r="41" spans="1:19" s="1292" customFormat="1" ht="11.25" customHeight="1" x14ac:dyDescent="0.2">
      <c r="A41" s="1288"/>
      <c r="B41" s="1289"/>
      <c r="C41" s="1346">
        <v>54</v>
      </c>
      <c r="D41" s="1613" t="s">
        <v>531</v>
      </c>
      <c r="E41" s="1613"/>
      <c r="F41" s="1613"/>
      <c r="G41" s="1348">
        <v>3856.9077661549245</v>
      </c>
      <c r="H41" s="1348">
        <v>154.1841337800951</v>
      </c>
      <c r="I41" s="1348">
        <v>707.21133495599452</v>
      </c>
      <c r="J41" s="1348">
        <v>740.39342245799185</v>
      </c>
      <c r="K41" s="1348">
        <v>349.76434209993312</v>
      </c>
      <c r="L41" s="1348">
        <v>121.7904447200544</v>
      </c>
      <c r="M41" s="1348">
        <v>24.926648271248801</v>
      </c>
      <c r="N41" s="1348">
        <v>1758.6374398696216</v>
      </c>
      <c r="O41" s="1290"/>
      <c r="P41" s="1291"/>
    </row>
    <row r="42" spans="1:19" s="1292" customFormat="1" ht="20.25" customHeight="1" x14ac:dyDescent="0.2">
      <c r="A42" s="1288"/>
      <c r="B42" s="1289"/>
      <c r="C42" s="1346">
        <v>61</v>
      </c>
      <c r="D42" s="1613" t="s">
        <v>532</v>
      </c>
      <c r="E42" s="1613"/>
      <c r="F42" s="1613"/>
      <c r="G42" s="1348">
        <v>4643.9075982814593</v>
      </c>
      <c r="H42" s="1348">
        <v>374.4583787937998</v>
      </c>
      <c r="I42" s="1348">
        <v>951.95291874732027</v>
      </c>
      <c r="J42" s="1348">
        <v>1076.5468285992008</v>
      </c>
      <c r="K42" s="1348">
        <v>1276.4601587796813</v>
      </c>
      <c r="L42" s="1348">
        <v>733.91407321809618</v>
      </c>
      <c r="M42" s="1348">
        <v>188.19081702425331</v>
      </c>
      <c r="N42" s="1348">
        <v>42.38442311909737</v>
      </c>
      <c r="O42" s="1290"/>
      <c r="P42" s="1291"/>
    </row>
    <row r="43" spans="1:19" s="1292" customFormat="1" ht="20.25" customHeight="1" x14ac:dyDescent="0.2">
      <c r="A43" s="1288"/>
      <c r="B43" s="1289"/>
      <c r="C43" s="1346">
        <v>62</v>
      </c>
      <c r="D43" s="1613" t="s">
        <v>533</v>
      </c>
      <c r="E43" s="1613"/>
      <c r="F43" s="1613"/>
      <c r="G43" s="1348">
        <v>2302.6040808682837</v>
      </c>
      <c r="H43" s="1348">
        <v>200.26601582276871</v>
      </c>
      <c r="I43" s="1348">
        <v>392.69771553440046</v>
      </c>
      <c r="J43" s="1348">
        <v>566.48699538009157</v>
      </c>
      <c r="K43" s="1348">
        <v>698.83731106046446</v>
      </c>
      <c r="L43" s="1348">
        <v>361.11497067085503</v>
      </c>
      <c r="M43" s="1348">
        <v>70.78440573303412</v>
      </c>
      <c r="N43" s="1348">
        <v>12.416666666666668</v>
      </c>
      <c r="O43" s="1290"/>
      <c r="P43" s="1291"/>
    </row>
    <row r="44" spans="1:19" s="1292" customFormat="1" ht="19.5" customHeight="1" x14ac:dyDescent="0.2">
      <c r="A44" s="1288"/>
      <c r="B44" s="1289"/>
      <c r="C44" s="1346">
        <v>63</v>
      </c>
      <c r="D44" s="1613" t="s">
        <v>534</v>
      </c>
      <c r="E44" s="1613"/>
      <c r="F44" s="1613"/>
      <c r="G44" s="1348">
        <v>12.566342684632943</v>
      </c>
      <c r="H44" s="1348">
        <v>0</v>
      </c>
      <c r="I44" s="1348">
        <v>0</v>
      </c>
      <c r="J44" s="1348">
        <v>0</v>
      </c>
      <c r="K44" s="1348">
        <v>5.6033797216699801</v>
      </c>
      <c r="L44" s="1348">
        <v>6.9629629629629628</v>
      </c>
      <c r="M44" s="1348">
        <v>0</v>
      </c>
      <c r="N44" s="1348">
        <v>0</v>
      </c>
      <c r="O44" s="1290"/>
      <c r="P44" s="1291"/>
    </row>
    <row r="45" spans="1:19" s="1292" customFormat="1" ht="11.25" customHeight="1" x14ac:dyDescent="0.2">
      <c r="A45" s="1288"/>
      <c r="B45" s="1289"/>
      <c r="C45" s="1346">
        <v>71</v>
      </c>
      <c r="D45" s="1613" t="s">
        <v>570</v>
      </c>
      <c r="E45" s="1613"/>
      <c r="F45" s="1613"/>
      <c r="G45" s="1348">
        <v>18161.756107018631</v>
      </c>
      <c r="H45" s="1348">
        <v>902.76653210944573</v>
      </c>
      <c r="I45" s="1348">
        <v>3473.9626573806058</v>
      </c>
      <c r="J45" s="1348">
        <v>5959.2820602775419</v>
      </c>
      <c r="K45" s="1348">
        <v>5360.8223951420578</v>
      </c>
      <c r="L45" s="1348">
        <v>2225.3578277647475</v>
      </c>
      <c r="M45" s="1348">
        <v>87.769136501620494</v>
      </c>
      <c r="N45" s="1348">
        <v>151.79549784254317</v>
      </c>
      <c r="O45" s="1290"/>
      <c r="P45" s="1291"/>
    </row>
    <row r="46" spans="1:19" s="1292" customFormat="1" ht="11.25" customHeight="1" x14ac:dyDescent="0.2">
      <c r="A46" s="1288"/>
      <c r="B46" s="1289"/>
      <c r="C46" s="1346">
        <v>72</v>
      </c>
      <c r="D46" s="1613" t="s">
        <v>535</v>
      </c>
      <c r="E46" s="1613"/>
      <c r="F46" s="1613"/>
      <c r="G46" s="1348">
        <v>20205.544529642244</v>
      </c>
      <c r="H46" s="1348">
        <v>1630.5819165168029</v>
      </c>
      <c r="I46" s="1348">
        <v>5049.4017847618325</v>
      </c>
      <c r="J46" s="1348">
        <v>6143.4326682989586</v>
      </c>
      <c r="K46" s="1348">
        <v>4857.6071015640318</v>
      </c>
      <c r="L46" s="1348">
        <v>2304.5844488794837</v>
      </c>
      <c r="M46" s="1348">
        <v>159.04884916822937</v>
      </c>
      <c r="N46" s="1348">
        <v>60.887760452745447</v>
      </c>
      <c r="O46" s="1290"/>
      <c r="P46" s="1291"/>
      <c r="R46" s="1695"/>
      <c r="S46" s="1695"/>
    </row>
    <row r="47" spans="1:19" s="1292" customFormat="1" ht="20.25" customHeight="1" x14ac:dyDescent="0.2">
      <c r="A47" s="1288"/>
      <c r="B47" s="1289"/>
      <c r="C47" s="1346">
        <v>73</v>
      </c>
      <c r="D47" s="1613" t="s">
        <v>536</v>
      </c>
      <c r="E47" s="1613"/>
      <c r="F47" s="1613"/>
      <c r="G47" s="1348">
        <v>1146.2685486101298</v>
      </c>
      <c r="H47" s="1348">
        <v>75.075201769698751</v>
      </c>
      <c r="I47" s="1348">
        <v>363.55880981902135</v>
      </c>
      <c r="J47" s="1348">
        <v>377.97773196272823</v>
      </c>
      <c r="K47" s="1348">
        <v>265.06683975909499</v>
      </c>
      <c r="L47" s="1348">
        <v>64.589965299586041</v>
      </c>
      <c r="M47" s="1348">
        <v>0</v>
      </c>
      <c r="N47" s="1348">
        <v>0</v>
      </c>
      <c r="O47" s="1290"/>
      <c r="P47" s="1291"/>
    </row>
    <row r="48" spans="1:19" s="1292" customFormat="1" ht="11.25" customHeight="1" x14ac:dyDescent="0.2">
      <c r="A48" s="1288"/>
      <c r="B48" s="1289"/>
      <c r="C48" s="1346">
        <v>74</v>
      </c>
      <c r="D48" s="1613" t="s">
        <v>537</v>
      </c>
      <c r="E48" s="1613"/>
      <c r="F48" s="1613"/>
      <c r="G48" s="1348">
        <v>3890.2701484110453</v>
      </c>
      <c r="H48" s="1348">
        <v>268.14132596767297</v>
      </c>
      <c r="I48" s="1348">
        <v>1173.965803092241</v>
      </c>
      <c r="J48" s="1348">
        <v>1191.7028595679985</v>
      </c>
      <c r="K48" s="1348">
        <v>758.88439041825234</v>
      </c>
      <c r="L48" s="1348">
        <v>410.87627718369851</v>
      </c>
      <c r="M48" s="1348">
        <v>17.317126943013914</v>
      </c>
      <c r="N48" s="1348">
        <v>69.382365238167395</v>
      </c>
      <c r="O48" s="1290"/>
      <c r="P48" s="1291"/>
    </row>
    <row r="49" spans="1:16" s="1292" customFormat="1" ht="19.5" customHeight="1" x14ac:dyDescent="0.2">
      <c r="A49" s="1288"/>
      <c r="B49" s="1289"/>
      <c r="C49" s="1346">
        <v>75</v>
      </c>
      <c r="D49" s="1613" t="s">
        <v>538</v>
      </c>
      <c r="E49" s="1613"/>
      <c r="F49" s="1613"/>
      <c r="G49" s="1348">
        <v>8347.1592881643373</v>
      </c>
      <c r="H49" s="1348">
        <v>752.08520094820597</v>
      </c>
      <c r="I49" s="1348">
        <v>1952.060975413973</v>
      </c>
      <c r="J49" s="1348">
        <v>2664.1065202653635</v>
      </c>
      <c r="K49" s="1348">
        <v>2054.3248483257507</v>
      </c>
      <c r="L49" s="1348">
        <v>773.73210390437896</v>
      </c>
      <c r="M49" s="1348">
        <v>114.81859834339377</v>
      </c>
      <c r="N49" s="1348">
        <v>36.031040963258882</v>
      </c>
      <c r="O49" s="1290"/>
      <c r="P49" s="1291"/>
    </row>
    <row r="50" spans="1:16" s="1292" customFormat="1" ht="11.25" customHeight="1" x14ac:dyDescent="0.2">
      <c r="A50" s="1288"/>
      <c r="B50" s="1289"/>
      <c r="C50" s="1346">
        <v>81</v>
      </c>
      <c r="D50" s="1613" t="s">
        <v>539</v>
      </c>
      <c r="E50" s="1613"/>
      <c r="F50" s="1613"/>
      <c r="G50" s="1348">
        <v>11287.393774490492</v>
      </c>
      <c r="H50" s="1348">
        <v>1431.6225839493231</v>
      </c>
      <c r="I50" s="1348">
        <v>3082.2563944011254</v>
      </c>
      <c r="J50" s="1348">
        <v>3247.6359066630671</v>
      </c>
      <c r="K50" s="1348">
        <v>2559.0205651165365</v>
      </c>
      <c r="L50" s="1348">
        <v>908.85069748930709</v>
      </c>
      <c r="M50" s="1348">
        <v>37.124940540512078</v>
      </c>
      <c r="N50" s="1348">
        <v>20.882686330554055</v>
      </c>
      <c r="O50" s="1290"/>
      <c r="P50" s="1291"/>
    </row>
    <row r="51" spans="1:16" s="1292" customFormat="1" ht="11.25" customHeight="1" x14ac:dyDescent="0.2">
      <c r="A51" s="1288"/>
      <c r="B51" s="1289"/>
      <c r="C51" s="1346">
        <v>82</v>
      </c>
      <c r="D51" s="1613" t="s">
        <v>540</v>
      </c>
      <c r="E51" s="1613"/>
      <c r="F51" s="1613"/>
      <c r="G51" s="1348">
        <v>1046.6898518027958</v>
      </c>
      <c r="H51" s="1348">
        <v>122.20431915455963</v>
      </c>
      <c r="I51" s="1348">
        <v>356.91514867450292</v>
      </c>
      <c r="J51" s="1348">
        <v>321.28157461217262</v>
      </c>
      <c r="K51" s="1348">
        <v>178.89418558221919</v>
      </c>
      <c r="L51" s="1348">
        <v>61.844623779341724</v>
      </c>
      <c r="M51" s="1348">
        <v>4.55</v>
      </c>
      <c r="N51" s="1348">
        <v>1</v>
      </c>
      <c r="O51" s="1290"/>
      <c r="P51" s="1291"/>
    </row>
    <row r="52" spans="1:16" s="1292" customFormat="1" ht="11.25" customHeight="1" x14ac:dyDescent="0.2">
      <c r="A52" s="1288"/>
      <c r="B52" s="1289"/>
      <c r="C52" s="1346">
        <v>83</v>
      </c>
      <c r="D52" s="1613" t="s">
        <v>541</v>
      </c>
      <c r="E52" s="1613"/>
      <c r="F52" s="1613"/>
      <c r="G52" s="1348">
        <v>10669.365174461504</v>
      </c>
      <c r="H52" s="1348">
        <v>288.42672774873813</v>
      </c>
      <c r="I52" s="1348">
        <v>2047.5730141659328</v>
      </c>
      <c r="J52" s="1348">
        <v>3327.6368297827935</v>
      </c>
      <c r="K52" s="1348">
        <v>3286.184446237447</v>
      </c>
      <c r="L52" s="1348">
        <v>1556.419717073037</v>
      </c>
      <c r="M52" s="1348">
        <v>99.254755591670374</v>
      </c>
      <c r="N52" s="1348">
        <v>63.869683861835767</v>
      </c>
      <c r="O52" s="1290"/>
      <c r="P52" s="1291"/>
    </row>
    <row r="53" spans="1:16" s="1292" customFormat="1" ht="11.25" customHeight="1" x14ac:dyDescent="0.2">
      <c r="A53" s="1288"/>
      <c r="B53" s="1289"/>
      <c r="C53" s="1346">
        <v>91</v>
      </c>
      <c r="D53" s="1613" t="s">
        <v>542</v>
      </c>
      <c r="E53" s="1613"/>
      <c r="F53" s="1613"/>
      <c r="G53" s="1348">
        <v>7772.0724870915965</v>
      </c>
      <c r="H53" s="1348">
        <v>416.43421067982712</v>
      </c>
      <c r="I53" s="1348">
        <v>1191.762442978576</v>
      </c>
      <c r="J53" s="1348">
        <v>1823.2128911568429</v>
      </c>
      <c r="K53" s="1348">
        <v>2435.5910039154478</v>
      </c>
      <c r="L53" s="1348">
        <v>1671.5558423130565</v>
      </c>
      <c r="M53" s="1348">
        <v>130.14686625167906</v>
      </c>
      <c r="N53" s="1348">
        <v>103.36922979614225</v>
      </c>
      <c r="O53" s="1290"/>
      <c r="P53" s="1291"/>
    </row>
    <row r="54" spans="1:16" s="1292" customFormat="1" ht="20.25" customHeight="1" x14ac:dyDescent="0.2">
      <c r="A54" s="1288"/>
      <c r="B54" s="1289"/>
      <c r="C54" s="1346">
        <v>92</v>
      </c>
      <c r="D54" s="1613" t="s">
        <v>549</v>
      </c>
      <c r="E54" s="1613"/>
      <c r="F54" s="1613"/>
      <c r="G54" s="1348">
        <v>397.05373294155055</v>
      </c>
      <c r="H54" s="1348">
        <v>41.946061435351389</v>
      </c>
      <c r="I54" s="1348">
        <v>85.977129648957643</v>
      </c>
      <c r="J54" s="1348">
        <v>93.536341495384718</v>
      </c>
      <c r="K54" s="1348">
        <v>86.031853626046896</v>
      </c>
      <c r="L54" s="1348">
        <v>84.42256178957345</v>
      </c>
      <c r="M54" s="1348">
        <v>5.139784946236559</v>
      </c>
      <c r="N54" s="1348">
        <v>0</v>
      </c>
      <c r="O54" s="1290"/>
      <c r="P54" s="1291"/>
    </row>
    <row r="55" spans="1:16" s="1292" customFormat="1" ht="20.25" customHeight="1" x14ac:dyDescent="0.2">
      <c r="A55" s="1288"/>
      <c r="B55" s="1289"/>
      <c r="C55" s="1346">
        <v>93</v>
      </c>
      <c r="D55" s="1613" t="s">
        <v>543</v>
      </c>
      <c r="E55" s="1613"/>
      <c r="F55" s="1613"/>
      <c r="G55" s="1348">
        <v>10063.564799315085</v>
      </c>
      <c r="H55" s="1348">
        <v>1762.4504260329832</v>
      </c>
      <c r="I55" s="1348">
        <v>2938.9304614636108</v>
      </c>
      <c r="J55" s="1348">
        <v>2766.3734621544208</v>
      </c>
      <c r="K55" s="1348">
        <v>1795.7487543529717</v>
      </c>
      <c r="L55" s="1348">
        <v>702.53754020714916</v>
      </c>
      <c r="M55" s="1348">
        <v>42.544212209025893</v>
      </c>
      <c r="N55" s="1348">
        <v>54.979942894892844</v>
      </c>
      <c r="O55" s="1290"/>
      <c r="P55" s="1291"/>
    </row>
    <row r="56" spans="1:16" s="1292" customFormat="1" ht="11.25" customHeight="1" x14ac:dyDescent="0.2">
      <c r="A56" s="1288"/>
      <c r="B56" s="1289"/>
      <c r="C56" s="1346">
        <v>94</v>
      </c>
      <c r="D56" s="1613" t="s">
        <v>544</v>
      </c>
      <c r="E56" s="1613"/>
      <c r="F56" s="1613"/>
      <c r="G56" s="1348">
        <v>1854.9408034840378</v>
      </c>
      <c r="H56" s="1348">
        <v>213.05257526397452</v>
      </c>
      <c r="I56" s="1348">
        <v>360.78860327842972</v>
      </c>
      <c r="J56" s="1348">
        <v>520.83007357694089</v>
      </c>
      <c r="K56" s="1348">
        <v>498.43086704382728</v>
      </c>
      <c r="L56" s="1348">
        <v>245.930000475768</v>
      </c>
      <c r="M56" s="1348">
        <v>4.8694581280788176</v>
      </c>
      <c r="N56" s="1348">
        <v>11.039225717020365</v>
      </c>
      <c r="O56" s="1290"/>
      <c r="P56" s="1291"/>
    </row>
    <row r="57" spans="1:16" s="1292" customFormat="1" ht="11.25" customHeight="1" x14ac:dyDescent="0.2">
      <c r="A57" s="1288"/>
      <c r="B57" s="1289"/>
      <c r="C57" s="1346">
        <v>95</v>
      </c>
      <c r="D57" s="1613" t="s">
        <v>545</v>
      </c>
      <c r="E57" s="1613"/>
      <c r="F57" s="1613"/>
      <c r="G57" s="1348">
        <v>68.384365225608974</v>
      </c>
      <c r="H57" s="1348">
        <v>0</v>
      </c>
      <c r="I57" s="1348">
        <v>16.90773204256319</v>
      </c>
      <c r="J57" s="1348">
        <v>19.435018479393818</v>
      </c>
      <c r="K57" s="1348">
        <v>16.685346024014397</v>
      </c>
      <c r="L57" s="1348">
        <v>10.356268679637569</v>
      </c>
      <c r="M57" s="1348">
        <v>0</v>
      </c>
      <c r="N57" s="1348">
        <v>5</v>
      </c>
      <c r="O57" s="1290"/>
      <c r="P57" s="1291"/>
    </row>
    <row r="58" spans="1:16" s="1292" customFormat="1" ht="11.25" customHeight="1" x14ac:dyDescent="0.2">
      <c r="A58" s="1288"/>
      <c r="B58" s="1289"/>
      <c r="C58" s="1346">
        <v>96</v>
      </c>
      <c r="D58" s="1613" t="s">
        <v>546</v>
      </c>
      <c r="E58" s="1613"/>
      <c r="F58" s="1613"/>
      <c r="G58" s="1348">
        <v>4027.9984003452323</v>
      </c>
      <c r="H58" s="1348">
        <v>256.63578231403227</v>
      </c>
      <c r="I58" s="1348">
        <v>1066.5310177807448</v>
      </c>
      <c r="J58" s="1348">
        <v>1059.2027819756481</v>
      </c>
      <c r="K58" s="1348">
        <v>1032.3170508903111</v>
      </c>
      <c r="L58" s="1348">
        <v>588.11746304654457</v>
      </c>
      <c r="M58" s="1348">
        <v>8.3866666666666667</v>
      </c>
      <c r="N58" s="1348">
        <v>16.807637671277355</v>
      </c>
      <c r="O58" s="1290"/>
      <c r="P58" s="1291"/>
    </row>
    <row r="59" spans="1:16" s="1292" customFormat="1" ht="11.25" customHeight="1" x14ac:dyDescent="0.2">
      <c r="A59" s="1288"/>
      <c r="B59" s="1289"/>
      <c r="C59" s="1613" t="s">
        <v>571</v>
      </c>
      <c r="D59" s="1613"/>
      <c r="E59" s="1613"/>
      <c r="F59" s="1613"/>
      <c r="G59" s="1348">
        <v>26261.894046895173</v>
      </c>
      <c r="H59" s="1348">
        <v>1903.627212509128</v>
      </c>
      <c r="I59" s="1348">
        <v>5705.645974264813</v>
      </c>
      <c r="J59" s="1348">
        <v>7438.9826964936947</v>
      </c>
      <c r="K59" s="1348">
        <v>5746.1689264176239</v>
      </c>
      <c r="L59" s="1348">
        <v>2789.6965765118721</v>
      </c>
      <c r="M59" s="1348">
        <v>247.18397301605924</v>
      </c>
      <c r="N59" s="1348">
        <v>2430.5886876819868</v>
      </c>
      <c r="O59" s="1290"/>
      <c r="P59" s="1291"/>
    </row>
    <row r="60" spans="1:16" s="1149" customFormat="1" ht="10.5" customHeight="1" x14ac:dyDescent="0.2">
      <c r="A60" s="1148"/>
      <c r="B60" s="1153"/>
      <c r="C60" s="1614" t="s">
        <v>547</v>
      </c>
      <c r="D60" s="1614"/>
      <c r="E60" s="1614"/>
      <c r="F60" s="1614"/>
      <c r="G60" s="1614"/>
      <c r="H60" s="1614"/>
      <c r="I60" s="1614"/>
      <c r="J60" s="1614"/>
      <c r="K60" s="1614"/>
      <c r="L60" s="1255"/>
      <c r="M60" s="1255"/>
      <c r="N60" s="1256"/>
      <c r="O60" s="1163"/>
      <c r="P60" s="1164"/>
    </row>
    <row r="61" spans="1:16" ht="12" customHeight="1" x14ac:dyDescent="0.2">
      <c r="A61" s="137"/>
      <c r="B61" s="159"/>
      <c r="C61" s="1258" t="s">
        <v>452</v>
      </c>
      <c r="D61" s="151"/>
      <c r="E61" s="151"/>
      <c r="G61" s="1615" t="s">
        <v>498</v>
      </c>
      <c r="H61" s="1615"/>
      <c r="I61" s="1615"/>
      <c r="J61" s="1257" t="s">
        <v>424</v>
      </c>
      <c r="K61" s="151"/>
      <c r="L61" s="151"/>
      <c r="M61" s="151"/>
      <c r="N61" s="1137"/>
      <c r="O61" s="1160"/>
      <c r="P61" s="1161"/>
    </row>
    <row r="62" spans="1:16" ht="13.5" customHeight="1" x14ac:dyDescent="0.2">
      <c r="A62" s="135"/>
      <c r="B62" s="137"/>
      <c r="C62" s="137"/>
      <c r="D62" s="137"/>
      <c r="E62" s="137"/>
      <c r="F62" s="137"/>
      <c r="G62" s="137"/>
      <c r="H62" s="137"/>
      <c r="I62" s="137"/>
      <c r="J62" s="137"/>
      <c r="K62" s="1293"/>
      <c r="L62" s="1571">
        <v>42583</v>
      </c>
      <c r="M62" s="1571"/>
      <c r="N62" s="1571"/>
      <c r="O62" s="262">
        <v>17</v>
      </c>
      <c r="P62" s="1165"/>
    </row>
    <row r="64" spans="1:16" ht="4.5" customHeight="1" x14ac:dyDescent="0.2">
      <c r="O64" s="1294"/>
      <c r="P64" s="1294"/>
    </row>
  </sheetData>
  <mergeCells count="88">
    <mergeCell ref="B1:E1"/>
    <mergeCell ref="B2:D2"/>
    <mergeCell ref="G2:M2"/>
    <mergeCell ref="C4:N4"/>
    <mergeCell ref="C5:D6"/>
    <mergeCell ref="E6:F6"/>
    <mergeCell ref="G6:H6"/>
    <mergeCell ref="I6:J6"/>
    <mergeCell ref="K6:L6"/>
    <mergeCell ref="M6:N6"/>
    <mergeCell ref="E7:F7"/>
    <mergeCell ref="I7:J7"/>
    <mergeCell ref="C8:D8"/>
    <mergeCell ref="E8:F8"/>
    <mergeCell ref="G8:H8"/>
    <mergeCell ref="I8:J8"/>
    <mergeCell ref="K8:L8"/>
    <mergeCell ref="M8:N8"/>
    <mergeCell ref="E9:F9"/>
    <mergeCell ref="G9:H9"/>
    <mergeCell ref="I9:J9"/>
    <mergeCell ref="K9:L9"/>
    <mergeCell ref="M9:N9"/>
    <mergeCell ref="E10:F10"/>
    <mergeCell ref="G10:H10"/>
    <mergeCell ref="I10:J10"/>
    <mergeCell ref="K10:L10"/>
    <mergeCell ref="M10:N10"/>
    <mergeCell ref="M11:N11"/>
    <mergeCell ref="C12:D12"/>
    <mergeCell ref="E12:F12"/>
    <mergeCell ref="G12:H12"/>
    <mergeCell ref="I12:J12"/>
    <mergeCell ref="K12:L12"/>
    <mergeCell ref="M12:N12"/>
    <mergeCell ref="C11:D11"/>
    <mergeCell ref="E11:F11"/>
    <mergeCell ref="G11:H11"/>
    <mergeCell ref="I11:J11"/>
    <mergeCell ref="K11:L11"/>
    <mergeCell ref="D26:F26"/>
    <mergeCell ref="C14:N14"/>
    <mergeCell ref="C15:D16"/>
    <mergeCell ref="G16:N16"/>
    <mergeCell ref="C18:D18"/>
    <mergeCell ref="D19:F19"/>
    <mergeCell ref="D20:F20"/>
    <mergeCell ref="D21:F21"/>
    <mergeCell ref="D22:F22"/>
    <mergeCell ref="D23:F23"/>
    <mergeCell ref="D24:F24"/>
    <mergeCell ref="D25:F25"/>
    <mergeCell ref="D38:F38"/>
    <mergeCell ref="D27:F27"/>
    <mergeCell ref="D28:F28"/>
    <mergeCell ref="D29:F29"/>
    <mergeCell ref="D30:F30"/>
    <mergeCell ref="D31:F31"/>
    <mergeCell ref="D32:F32"/>
    <mergeCell ref="D33:F33"/>
    <mergeCell ref="D34:F34"/>
    <mergeCell ref="D35:F35"/>
    <mergeCell ref="D36:F36"/>
    <mergeCell ref="D37:F37"/>
    <mergeCell ref="D50:F50"/>
    <mergeCell ref="D39:F39"/>
    <mergeCell ref="D40:F40"/>
    <mergeCell ref="D41:F41"/>
    <mergeCell ref="D42:F42"/>
    <mergeCell ref="D43:F43"/>
    <mergeCell ref="D44:F44"/>
    <mergeCell ref="D45:F45"/>
    <mergeCell ref="D46:F46"/>
    <mergeCell ref="D47:F47"/>
    <mergeCell ref="D48:F48"/>
    <mergeCell ref="D49:F49"/>
    <mergeCell ref="L62:N62"/>
    <mergeCell ref="D51:F51"/>
    <mergeCell ref="D52:F52"/>
    <mergeCell ref="D53:F53"/>
    <mergeCell ref="D54:F54"/>
    <mergeCell ref="D55:F55"/>
    <mergeCell ref="D56:F56"/>
    <mergeCell ref="D57:F57"/>
    <mergeCell ref="D58:F58"/>
    <mergeCell ref="C59:F59"/>
    <mergeCell ref="C60:K60"/>
    <mergeCell ref="G61:I61"/>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5" customWidth="1"/>
    <col min="2" max="2" width="2.5703125" style="415" customWidth="1"/>
    <col min="3" max="3" width="2" style="415" customWidth="1"/>
    <col min="4" max="4" width="13.28515625" style="415" customWidth="1"/>
    <col min="5" max="5" width="6.28515625" style="415" customWidth="1"/>
    <col min="6" max="8" width="7.140625" style="415" customWidth="1"/>
    <col min="9" max="9" width="6.42578125" style="415" customWidth="1"/>
    <col min="10" max="10" width="6.5703125" style="415" customWidth="1"/>
    <col min="11" max="11" width="7.28515625" style="415" customWidth="1"/>
    <col min="12" max="12" width="28.42578125" style="415" customWidth="1"/>
    <col min="13" max="13" width="2.5703125" style="415" customWidth="1"/>
    <col min="14" max="14" width="1" style="415" customWidth="1"/>
    <col min="15" max="29" width="9.140625" style="415"/>
    <col min="30" max="30" width="15.140625" style="415" customWidth="1"/>
    <col min="31" max="34" width="6.42578125" style="415" customWidth="1"/>
    <col min="35" max="36" width="2.140625" style="415" customWidth="1"/>
    <col min="37" max="38" width="6.42578125" style="415" customWidth="1"/>
    <col min="39" max="39" width="15.140625" style="415" customWidth="1"/>
    <col min="40" max="41" width="6.42578125" style="415" customWidth="1"/>
    <col min="42" max="16384" width="9.140625" style="415"/>
  </cols>
  <sheetData>
    <row r="1" spans="1:41" ht="13.5" customHeight="1" x14ac:dyDescent="0.2">
      <c r="A1" s="410"/>
      <c r="B1" s="414"/>
      <c r="C1" s="414"/>
      <c r="D1" s="414"/>
      <c r="E1" s="414"/>
      <c r="F1" s="411"/>
      <c r="G1" s="411"/>
      <c r="H1" s="411"/>
      <c r="I1" s="411"/>
      <c r="J1" s="411"/>
      <c r="K1" s="411"/>
      <c r="L1" s="1530" t="s">
        <v>337</v>
      </c>
      <c r="M1" s="1530"/>
      <c r="N1" s="410"/>
    </row>
    <row r="2" spans="1:41" ht="6" customHeight="1" x14ac:dyDescent="0.2">
      <c r="A2" s="410"/>
      <c r="B2" s="1646"/>
      <c r="C2" s="1647"/>
      <c r="D2" s="1647"/>
      <c r="E2" s="535"/>
      <c r="F2" s="535"/>
      <c r="G2" s="535"/>
      <c r="H2" s="535"/>
      <c r="I2" s="535"/>
      <c r="J2" s="535"/>
      <c r="K2" s="535"/>
      <c r="L2" s="467"/>
      <c r="M2" s="420"/>
      <c r="N2" s="410"/>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row>
    <row r="3" spans="1:41" ht="11.25" customHeight="1" thickBot="1" x14ac:dyDescent="0.25">
      <c r="A3" s="410"/>
      <c r="B3" s="479"/>
      <c r="C3" s="420"/>
      <c r="D3" s="420"/>
      <c r="E3" s="420"/>
      <c r="F3" s="420"/>
      <c r="G3" s="420"/>
      <c r="H3" s="420"/>
      <c r="I3" s="420"/>
      <c r="J3" s="420"/>
      <c r="K3" s="420"/>
      <c r="L3" s="588" t="s">
        <v>73</v>
      </c>
      <c r="M3" s="420"/>
      <c r="N3" s="410"/>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row>
    <row r="4" spans="1:41" s="424" customFormat="1" ht="13.5" customHeight="1" thickBot="1" x14ac:dyDescent="0.25">
      <c r="A4" s="422"/>
      <c r="B4" s="582"/>
      <c r="C4" s="1637" t="s">
        <v>133</v>
      </c>
      <c r="D4" s="1638"/>
      <c r="E4" s="1638"/>
      <c r="F4" s="1638"/>
      <c r="G4" s="1638"/>
      <c r="H4" s="1638"/>
      <c r="I4" s="1638"/>
      <c r="J4" s="1638"/>
      <c r="K4" s="1638"/>
      <c r="L4" s="1639"/>
      <c r="M4" s="420"/>
      <c r="N4" s="422"/>
      <c r="O4" s="646"/>
      <c r="P4" s="646"/>
      <c r="Q4" s="646"/>
      <c r="R4" s="646"/>
      <c r="S4" s="646"/>
      <c r="T4" s="646"/>
      <c r="U4" s="646"/>
      <c r="V4" s="646"/>
      <c r="W4" s="646"/>
      <c r="X4" s="646"/>
      <c r="Y4" s="646"/>
      <c r="Z4" s="646"/>
      <c r="AA4" s="646"/>
      <c r="AB4" s="646"/>
      <c r="AC4" s="646"/>
      <c r="AD4" s="760"/>
      <c r="AE4" s="760"/>
      <c r="AF4" s="760"/>
      <c r="AG4" s="760"/>
      <c r="AH4" s="760"/>
      <c r="AI4" s="760"/>
      <c r="AJ4" s="760"/>
      <c r="AK4" s="760"/>
      <c r="AL4" s="760"/>
      <c r="AM4" s="760"/>
      <c r="AN4" s="760"/>
      <c r="AO4" s="760"/>
    </row>
    <row r="5" spans="1:41" s="766" customFormat="1" x14ac:dyDescent="0.2">
      <c r="B5" s="767"/>
      <c r="C5" s="1648" t="s">
        <v>134</v>
      </c>
      <c r="D5" s="1648"/>
      <c r="E5" s="592"/>
      <c r="F5" s="518"/>
      <c r="G5" s="518"/>
      <c r="H5" s="518"/>
      <c r="I5" s="518"/>
      <c r="J5" s="518"/>
      <c r="K5" s="518"/>
      <c r="L5" s="468"/>
      <c r="M5" s="468"/>
      <c r="N5" s="770"/>
      <c r="O5" s="768"/>
      <c r="P5" s="768"/>
      <c r="Q5" s="768"/>
      <c r="R5" s="768"/>
      <c r="S5" s="768"/>
      <c r="T5" s="768"/>
      <c r="U5" s="768"/>
      <c r="V5" s="768"/>
      <c r="W5" s="768"/>
      <c r="X5" s="768"/>
      <c r="Y5" s="768"/>
      <c r="Z5" s="768"/>
      <c r="AA5" s="768"/>
      <c r="AB5" s="768"/>
      <c r="AC5" s="768"/>
      <c r="AD5" s="769"/>
      <c r="AE5" s="769"/>
      <c r="AF5" s="769"/>
      <c r="AG5" s="769"/>
      <c r="AH5" s="769"/>
      <c r="AI5" s="769"/>
      <c r="AJ5" s="769"/>
      <c r="AK5" s="769"/>
      <c r="AL5" s="769"/>
      <c r="AM5" s="769"/>
      <c r="AO5" s="769"/>
    </row>
    <row r="6" spans="1:41" ht="13.5" customHeight="1" x14ac:dyDescent="0.2">
      <c r="A6" s="410"/>
      <c r="B6" s="479"/>
      <c r="C6" s="1648"/>
      <c r="D6" s="1648"/>
      <c r="E6" s="1645">
        <v>2016</v>
      </c>
      <c r="F6" s="1645"/>
      <c r="G6" s="1645"/>
      <c r="H6" s="1645"/>
      <c r="I6" s="1645"/>
      <c r="J6" s="1645"/>
      <c r="K6" s="1649" t="str">
        <f xml:space="preserve"> CONCATENATE("valor médio de ",J7,F6)</f>
        <v>valor médio de jul.</v>
      </c>
      <c r="L6" s="518"/>
      <c r="M6" s="468"/>
      <c r="N6" s="587"/>
      <c r="O6" s="478"/>
      <c r="P6" s="478"/>
      <c r="Q6" s="478"/>
      <c r="R6" s="478"/>
      <c r="S6" s="478"/>
      <c r="T6" s="478"/>
      <c r="U6" s="478"/>
      <c r="V6" s="478"/>
      <c r="W6" s="478"/>
      <c r="X6" s="478"/>
      <c r="Y6" s="478"/>
      <c r="Z6" s="478"/>
      <c r="AA6" s="478"/>
      <c r="AB6" s="478"/>
      <c r="AC6" s="478"/>
      <c r="AD6" s="761"/>
      <c r="AE6" s="773" t="s">
        <v>350</v>
      </c>
      <c r="AF6" s="773"/>
      <c r="AG6" s="773" t="s">
        <v>351</v>
      </c>
      <c r="AH6" s="773"/>
      <c r="AI6" s="761"/>
      <c r="AJ6" s="761"/>
      <c r="AK6" s="761"/>
      <c r="AL6" s="761"/>
      <c r="AM6" s="761"/>
      <c r="AN6" s="774" t="str">
        <f>VLOOKUP(AI8,AJ8:AK9,2,FALSE)</f>
        <v>beneficiário</v>
      </c>
      <c r="AO6" s="773"/>
    </row>
    <row r="7" spans="1:41" ht="13.5" customHeight="1" x14ac:dyDescent="0.2">
      <c r="A7" s="410"/>
      <c r="B7" s="479"/>
      <c r="C7" s="456"/>
      <c r="D7" s="456"/>
      <c r="E7" s="1339" t="s">
        <v>104</v>
      </c>
      <c r="F7" s="1339" t="s">
        <v>103</v>
      </c>
      <c r="G7" s="1339" t="s">
        <v>102</v>
      </c>
      <c r="H7" s="1339" t="s">
        <v>101</v>
      </c>
      <c r="I7" s="1339" t="s">
        <v>100</v>
      </c>
      <c r="J7" s="1339" t="s">
        <v>99</v>
      </c>
      <c r="K7" s="1650" t="e">
        <f xml:space="preserve"> CONCATENATE("valor médio de ",#REF!,#REF!)</f>
        <v>#REF!</v>
      </c>
      <c r="L7" s="468"/>
      <c r="M7" s="516"/>
      <c r="N7" s="587"/>
      <c r="O7" s="478"/>
      <c r="P7" s="478"/>
      <c r="Q7" s="478"/>
      <c r="R7" s="478"/>
      <c r="S7" s="478"/>
      <c r="T7" s="478"/>
      <c r="U7" s="478"/>
      <c r="V7" s="478"/>
      <c r="W7" s="478"/>
      <c r="X7" s="478"/>
      <c r="Y7" s="478"/>
      <c r="Z7" s="478"/>
      <c r="AA7" s="478"/>
      <c r="AB7" s="478"/>
      <c r="AC7" s="478"/>
      <c r="AD7" s="761"/>
      <c r="AE7" s="762" t="s">
        <v>352</v>
      </c>
      <c r="AF7" s="761" t="s">
        <v>68</v>
      </c>
      <c r="AG7" s="762" t="s">
        <v>352</v>
      </c>
      <c r="AH7" s="761" t="s">
        <v>68</v>
      </c>
      <c r="AI7" s="763"/>
      <c r="AJ7" s="761"/>
      <c r="AK7" s="761"/>
      <c r="AL7" s="761"/>
      <c r="AM7" s="761"/>
      <c r="AN7" s="762" t="s">
        <v>352</v>
      </c>
      <c r="AO7" s="761" t="s">
        <v>68</v>
      </c>
    </row>
    <row r="8" spans="1:41" s="699" customFormat="1" x14ac:dyDescent="0.2">
      <c r="A8" s="695"/>
      <c r="B8" s="696"/>
      <c r="C8" s="697" t="s">
        <v>68</v>
      </c>
      <c r="D8" s="698"/>
      <c r="E8" s="386">
        <v>94160</v>
      </c>
      <c r="F8" s="386">
        <v>93566</v>
      </c>
      <c r="G8" s="386">
        <v>95412</v>
      </c>
      <c r="H8" s="386">
        <v>96341</v>
      </c>
      <c r="I8" s="386">
        <v>96731</v>
      </c>
      <c r="J8" s="386">
        <v>97434</v>
      </c>
      <c r="K8" s="775">
        <v>255.57425860316101</v>
      </c>
      <c r="L8" s="700"/>
      <c r="M8" s="701"/>
      <c r="N8" s="695"/>
      <c r="O8" s="811"/>
      <c r="P8" s="810"/>
      <c r="Q8" s="811"/>
      <c r="R8" s="811"/>
      <c r="S8" s="702"/>
      <c r="T8" s="702"/>
      <c r="U8" s="702"/>
      <c r="V8" s="702"/>
      <c r="W8" s="702"/>
      <c r="X8" s="702"/>
      <c r="Y8" s="702"/>
      <c r="Z8" s="702"/>
      <c r="AA8" s="702"/>
      <c r="AB8" s="702"/>
      <c r="AC8" s="702"/>
      <c r="AD8" s="760" t="str">
        <f>+C9</f>
        <v>Aveiro</v>
      </c>
      <c r="AE8" s="764">
        <f>+K9</f>
        <v>254.29252175594701</v>
      </c>
      <c r="AF8" s="764">
        <f>+$K$8</f>
        <v>255.57425860316101</v>
      </c>
      <c r="AG8" s="764">
        <f>+K46</f>
        <v>119.345310401162</v>
      </c>
      <c r="AH8" s="764">
        <f t="shared" ref="AH8:AH27" si="0">+$K$45</f>
        <v>113.17493294648899</v>
      </c>
      <c r="AI8" s="760">
        <v>2</v>
      </c>
      <c r="AJ8" s="760">
        <v>1</v>
      </c>
      <c r="AK8" s="760" t="s">
        <v>350</v>
      </c>
      <c r="AL8" s="760"/>
      <c r="AM8" s="760" t="str">
        <f>+AD8</f>
        <v>Aveiro</v>
      </c>
      <c r="AN8" s="765">
        <f>INDEX($AD$7:$AH$27,MATCH($AM8,$AD$7:$AD$27,0),MATCH(AN$7,$AD$7:$AH$7,0)+2*($AI$8-1))</f>
        <v>119.345310401162</v>
      </c>
      <c r="AO8" s="765">
        <f>INDEX($AD$7:$AH$27,MATCH($AM8,$AD$7:$AD$27,0),MATCH(AO$7,$AD$7:$AH$7,0)+2*($AI$8-1))</f>
        <v>113.17493294648899</v>
      </c>
    </row>
    <row r="9" spans="1:41" x14ac:dyDescent="0.2">
      <c r="A9" s="410"/>
      <c r="B9" s="479"/>
      <c r="C9" s="99" t="s">
        <v>62</v>
      </c>
      <c r="D9" s="418"/>
      <c r="E9" s="338">
        <v>4902</v>
      </c>
      <c r="F9" s="338">
        <v>4752</v>
      </c>
      <c r="G9" s="338">
        <v>4966</v>
      </c>
      <c r="H9" s="338">
        <v>5025</v>
      </c>
      <c r="I9" s="338">
        <v>5057</v>
      </c>
      <c r="J9" s="338">
        <v>5172</v>
      </c>
      <c r="K9" s="776">
        <v>254.29252175594701</v>
      </c>
      <c r="L9" s="468"/>
      <c r="M9" s="516"/>
      <c r="N9" s="410"/>
      <c r="O9" s="478"/>
      <c r="P9" s="478"/>
      <c r="Q9" s="478"/>
      <c r="R9" s="478"/>
      <c r="S9" s="478"/>
      <c r="T9" s="478"/>
      <c r="U9" s="478"/>
      <c r="V9" s="478"/>
      <c r="W9" s="478"/>
      <c r="X9" s="478"/>
      <c r="Y9" s="478"/>
      <c r="Z9" s="478"/>
      <c r="AA9" s="478"/>
      <c r="AB9" s="478"/>
      <c r="AC9" s="478"/>
      <c r="AD9" s="760" t="str">
        <f t="shared" ref="AD9:AD26" si="1">+C10</f>
        <v>Beja</v>
      </c>
      <c r="AE9" s="764">
        <f t="shared" ref="AE9:AE26" si="2">+K10</f>
        <v>308.62165065008497</v>
      </c>
      <c r="AF9" s="764">
        <f t="shared" ref="AF9:AF27" si="3">+$K$8</f>
        <v>255.57425860316101</v>
      </c>
      <c r="AG9" s="764">
        <f t="shared" ref="AG9:AG26" si="4">+K47</f>
        <v>112.49777457242899</v>
      </c>
      <c r="AH9" s="764">
        <f t="shared" si="0"/>
        <v>113.17493294648899</v>
      </c>
      <c r="AI9" s="761"/>
      <c r="AJ9" s="761">
        <v>2</v>
      </c>
      <c r="AK9" s="761" t="s">
        <v>351</v>
      </c>
      <c r="AL9" s="761"/>
      <c r="AM9" s="760" t="str">
        <f t="shared" ref="AM9:AM27" si="5">+AD9</f>
        <v>Beja</v>
      </c>
      <c r="AN9" s="765">
        <f t="shared" ref="AN9:AO27" si="6">INDEX($AD$7:$AH$27,MATCH($AM9,$AD$7:$AD$27,0),MATCH(AN$7,$AD$7:$AH$7,0)+2*($AI$8-1))</f>
        <v>112.49777457242899</v>
      </c>
      <c r="AO9" s="765">
        <f t="shared" si="6"/>
        <v>113.17493294648899</v>
      </c>
    </row>
    <row r="10" spans="1:41" x14ac:dyDescent="0.2">
      <c r="A10" s="410"/>
      <c r="B10" s="479"/>
      <c r="C10" s="99" t="s">
        <v>55</v>
      </c>
      <c r="D10" s="418"/>
      <c r="E10" s="338">
        <v>1620</v>
      </c>
      <c r="F10" s="338">
        <v>1659</v>
      </c>
      <c r="G10" s="338">
        <v>1703</v>
      </c>
      <c r="H10" s="338">
        <v>1742</v>
      </c>
      <c r="I10" s="338">
        <v>1743</v>
      </c>
      <c r="J10" s="338">
        <v>1769</v>
      </c>
      <c r="K10" s="776">
        <v>308.62165065008497</v>
      </c>
      <c r="L10" s="468"/>
      <c r="M10" s="516"/>
      <c r="N10" s="410"/>
      <c r="O10" s="478"/>
      <c r="P10" s="478"/>
      <c r="Q10" s="478"/>
      <c r="R10" s="478"/>
      <c r="S10" s="478"/>
      <c r="T10" s="478"/>
      <c r="U10" s="478"/>
      <c r="V10" s="478"/>
      <c r="W10" s="478"/>
      <c r="X10" s="478"/>
      <c r="Y10" s="478"/>
      <c r="Z10" s="478"/>
      <c r="AA10" s="478"/>
      <c r="AB10" s="478"/>
      <c r="AC10" s="478"/>
      <c r="AD10" s="760" t="str">
        <f t="shared" si="1"/>
        <v>Braga</v>
      </c>
      <c r="AE10" s="764">
        <f t="shared" si="2"/>
        <v>244.98676985616001</v>
      </c>
      <c r="AF10" s="764">
        <f t="shared" si="3"/>
        <v>255.57425860316101</v>
      </c>
      <c r="AG10" s="764">
        <f t="shared" si="4"/>
        <v>117.761564707651</v>
      </c>
      <c r="AH10" s="764">
        <f t="shared" si="0"/>
        <v>113.17493294648899</v>
      </c>
      <c r="AI10" s="761"/>
      <c r="AJ10" s="761"/>
      <c r="AK10" s="761"/>
      <c r="AL10" s="761"/>
      <c r="AM10" s="760" t="str">
        <f t="shared" si="5"/>
        <v>Braga</v>
      </c>
      <c r="AN10" s="765">
        <f t="shared" si="6"/>
        <v>117.761564707651</v>
      </c>
      <c r="AO10" s="765">
        <f t="shared" si="6"/>
        <v>113.17493294648899</v>
      </c>
    </row>
    <row r="11" spans="1:41" x14ac:dyDescent="0.2">
      <c r="A11" s="410"/>
      <c r="B11" s="479"/>
      <c r="C11" s="99" t="s">
        <v>64</v>
      </c>
      <c r="D11" s="418"/>
      <c r="E11" s="338">
        <v>3142</v>
      </c>
      <c r="F11" s="338">
        <v>3117</v>
      </c>
      <c r="G11" s="338">
        <v>3177</v>
      </c>
      <c r="H11" s="338">
        <v>3184</v>
      </c>
      <c r="I11" s="338">
        <v>3148</v>
      </c>
      <c r="J11" s="338">
        <v>3198</v>
      </c>
      <c r="K11" s="776">
        <v>244.98676985616001</v>
      </c>
      <c r="L11" s="468"/>
      <c r="M11" s="516"/>
      <c r="N11" s="410"/>
      <c r="O11" s="478"/>
      <c r="P11" s="478"/>
      <c r="Q11" s="478"/>
      <c r="R11" s="478"/>
      <c r="S11" s="478"/>
      <c r="T11" s="478"/>
      <c r="U11" s="478"/>
      <c r="V11" s="478"/>
      <c r="W11" s="478"/>
      <c r="X11" s="478"/>
      <c r="Y11" s="478"/>
      <c r="Z11" s="478"/>
      <c r="AA11" s="478"/>
      <c r="AB11" s="478"/>
      <c r="AC11" s="478"/>
      <c r="AD11" s="760" t="str">
        <f t="shared" si="1"/>
        <v>Bragança</v>
      </c>
      <c r="AE11" s="764">
        <f t="shared" si="2"/>
        <v>264.189246954596</v>
      </c>
      <c r="AF11" s="764">
        <f t="shared" si="3"/>
        <v>255.57425860316101</v>
      </c>
      <c r="AG11" s="764">
        <f t="shared" si="4"/>
        <v>119.941121166415</v>
      </c>
      <c r="AH11" s="764">
        <f t="shared" si="0"/>
        <v>113.17493294648899</v>
      </c>
      <c r="AI11" s="761"/>
      <c r="AJ11" s="761"/>
      <c r="AK11" s="761"/>
      <c r="AL11" s="761"/>
      <c r="AM11" s="760" t="str">
        <f t="shared" si="5"/>
        <v>Bragança</v>
      </c>
      <c r="AN11" s="765">
        <f t="shared" si="6"/>
        <v>119.941121166415</v>
      </c>
      <c r="AO11" s="765">
        <f t="shared" si="6"/>
        <v>113.17493294648899</v>
      </c>
    </row>
    <row r="12" spans="1:41" x14ac:dyDescent="0.2">
      <c r="A12" s="410"/>
      <c r="B12" s="479"/>
      <c r="C12" s="99" t="s">
        <v>66</v>
      </c>
      <c r="D12" s="418"/>
      <c r="E12" s="338">
        <v>756</v>
      </c>
      <c r="F12" s="338">
        <v>778</v>
      </c>
      <c r="G12" s="338">
        <v>853</v>
      </c>
      <c r="H12" s="338">
        <v>877</v>
      </c>
      <c r="I12" s="338">
        <v>900</v>
      </c>
      <c r="J12" s="338">
        <v>903</v>
      </c>
      <c r="K12" s="776">
        <v>264.189246954596</v>
      </c>
      <c r="L12" s="468"/>
      <c r="M12" s="516"/>
      <c r="N12" s="410"/>
      <c r="AD12" s="760" t="str">
        <f t="shared" si="1"/>
        <v>Castelo Branco</v>
      </c>
      <c r="AE12" s="764">
        <f t="shared" si="2"/>
        <v>246.52778126964199</v>
      </c>
      <c r="AF12" s="764">
        <f t="shared" si="3"/>
        <v>255.57425860316101</v>
      </c>
      <c r="AG12" s="764">
        <f t="shared" si="4"/>
        <v>113.22912817552</v>
      </c>
      <c r="AH12" s="764">
        <f t="shared" si="0"/>
        <v>113.17493294648899</v>
      </c>
      <c r="AI12" s="763"/>
      <c r="AJ12" s="763"/>
      <c r="AK12" s="763"/>
      <c r="AL12" s="763"/>
      <c r="AM12" s="760" t="str">
        <f t="shared" si="5"/>
        <v>Castelo Branco</v>
      </c>
      <c r="AN12" s="765">
        <f t="shared" si="6"/>
        <v>113.22912817552</v>
      </c>
      <c r="AO12" s="765">
        <f t="shared" si="6"/>
        <v>113.17493294648899</v>
      </c>
    </row>
    <row r="13" spans="1:41" x14ac:dyDescent="0.2">
      <c r="A13" s="410"/>
      <c r="B13" s="479"/>
      <c r="C13" s="99" t="s">
        <v>75</v>
      </c>
      <c r="D13" s="418"/>
      <c r="E13" s="338">
        <v>1549</v>
      </c>
      <c r="F13" s="338">
        <v>1570</v>
      </c>
      <c r="G13" s="338">
        <v>1568</v>
      </c>
      <c r="H13" s="338">
        <v>1592</v>
      </c>
      <c r="I13" s="338">
        <v>1564</v>
      </c>
      <c r="J13" s="338">
        <v>1591</v>
      </c>
      <c r="K13" s="776">
        <v>246.52778126964199</v>
      </c>
      <c r="L13" s="468"/>
      <c r="M13" s="516"/>
      <c r="N13" s="410"/>
      <c r="AD13" s="760" t="str">
        <f t="shared" si="1"/>
        <v>Coimbra</v>
      </c>
      <c r="AE13" s="764">
        <f t="shared" si="2"/>
        <v>224.82707500000001</v>
      </c>
      <c r="AF13" s="764">
        <f t="shared" si="3"/>
        <v>255.57425860316101</v>
      </c>
      <c r="AG13" s="764">
        <f t="shared" si="4"/>
        <v>123.53135989011</v>
      </c>
      <c r="AH13" s="764">
        <f t="shared" si="0"/>
        <v>113.17493294648899</v>
      </c>
      <c r="AI13" s="763"/>
      <c r="AJ13" s="763"/>
      <c r="AK13" s="763"/>
      <c r="AL13" s="763"/>
      <c r="AM13" s="760" t="str">
        <f t="shared" si="5"/>
        <v>Coimbra</v>
      </c>
      <c r="AN13" s="765">
        <f t="shared" si="6"/>
        <v>123.53135989011</v>
      </c>
      <c r="AO13" s="765">
        <f t="shared" si="6"/>
        <v>113.17493294648899</v>
      </c>
    </row>
    <row r="14" spans="1:41" x14ac:dyDescent="0.2">
      <c r="A14" s="410"/>
      <c r="B14" s="479"/>
      <c r="C14" s="99" t="s">
        <v>61</v>
      </c>
      <c r="D14" s="418"/>
      <c r="E14" s="338">
        <v>3420</v>
      </c>
      <c r="F14" s="338">
        <v>3440</v>
      </c>
      <c r="G14" s="338">
        <v>3538</v>
      </c>
      <c r="H14" s="338">
        <v>3592</v>
      </c>
      <c r="I14" s="338">
        <v>3562</v>
      </c>
      <c r="J14" s="338">
        <v>3601</v>
      </c>
      <c r="K14" s="776">
        <v>224.82707500000001</v>
      </c>
      <c r="L14" s="468"/>
      <c r="M14" s="516"/>
      <c r="N14" s="410"/>
      <c r="AD14" s="760" t="str">
        <f t="shared" si="1"/>
        <v>Évora</v>
      </c>
      <c r="AE14" s="764">
        <f t="shared" si="2"/>
        <v>274.91782410423502</v>
      </c>
      <c r="AF14" s="764">
        <f t="shared" si="3"/>
        <v>255.57425860316101</v>
      </c>
      <c r="AG14" s="764">
        <f t="shared" si="4"/>
        <v>108.73456841020401</v>
      </c>
      <c r="AH14" s="764">
        <f t="shared" si="0"/>
        <v>113.17493294648899</v>
      </c>
      <c r="AI14" s="763"/>
      <c r="AJ14" s="763"/>
      <c r="AK14" s="763"/>
      <c r="AL14" s="763"/>
      <c r="AM14" s="760" t="str">
        <f t="shared" si="5"/>
        <v>Évora</v>
      </c>
      <c r="AN14" s="765">
        <f t="shared" si="6"/>
        <v>108.73456841020401</v>
      </c>
      <c r="AO14" s="765">
        <f t="shared" si="6"/>
        <v>113.17493294648899</v>
      </c>
    </row>
    <row r="15" spans="1:41" x14ac:dyDescent="0.2">
      <c r="A15" s="410"/>
      <c r="B15" s="479"/>
      <c r="C15" s="99" t="s">
        <v>56</v>
      </c>
      <c r="D15" s="418"/>
      <c r="E15" s="338">
        <v>1385</v>
      </c>
      <c r="F15" s="338">
        <v>1394</v>
      </c>
      <c r="G15" s="338">
        <v>1462</v>
      </c>
      <c r="H15" s="338">
        <v>1506</v>
      </c>
      <c r="I15" s="338">
        <v>1502</v>
      </c>
      <c r="J15" s="338">
        <v>1538</v>
      </c>
      <c r="K15" s="776">
        <v>274.91782410423502</v>
      </c>
      <c r="L15" s="468"/>
      <c r="M15" s="516"/>
      <c r="N15" s="410"/>
      <c r="AD15" s="760" t="str">
        <f t="shared" si="1"/>
        <v>Faro</v>
      </c>
      <c r="AE15" s="764">
        <f t="shared" si="2"/>
        <v>247.49899319727899</v>
      </c>
      <c r="AF15" s="764">
        <f t="shared" si="3"/>
        <v>255.57425860316101</v>
      </c>
      <c r="AG15" s="764">
        <f t="shared" si="4"/>
        <v>117.17343639291499</v>
      </c>
      <c r="AH15" s="764">
        <f t="shared" si="0"/>
        <v>113.17493294648899</v>
      </c>
      <c r="AI15" s="763"/>
      <c r="AJ15" s="763"/>
      <c r="AK15" s="763"/>
      <c r="AL15" s="763"/>
      <c r="AM15" s="760" t="str">
        <f t="shared" si="5"/>
        <v>Faro</v>
      </c>
      <c r="AN15" s="765">
        <f t="shared" si="6"/>
        <v>117.17343639291499</v>
      </c>
      <c r="AO15" s="765">
        <f t="shared" si="6"/>
        <v>113.17493294648899</v>
      </c>
    </row>
    <row r="16" spans="1:41" x14ac:dyDescent="0.2">
      <c r="A16" s="410"/>
      <c r="B16" s="479"/>
      <c r="C16" s="99" t="s">
        <v>74</v>
      </c>
      <c r="D16" s="418"/>
      <c r="E16" s="338">
        <v>2908</v>
      </c>
      <c r="F16" s="338">
        <v>2888</v>
      </c>
      <c r="G16" s="338">
        <v>3009</v>
      </c>
      <c r="H16" s="338">
        <v>2960</v>
      </c>
      <c r="I16" s="338">
        <v>2962</v>
      </c>
      <c r="J16" s="338">
        <v>2940</v>
      </c>
      <c r="K16" s="776">
        <v>247.49899319727899</v>
      </c>
      <c r="L16" s="468"/>
      <c r="M16" s="516"/>
      <c r="N16" s="410"/>
      <c r="AD16" s="760" t="str">
        <f t="shared" si="1"/>
        <v>Guarda</v>
      </c>
      <c r="AE16" s="764">
        <f t="shared" si="2"/>
        <v>254.25991660348799</v>
      </c>
      <c r="AF16" s="764">
        <f t="shared" si="3"/>
        <v>255.57425860316101</v>
      </c>
      <c r="AG16" s="764">
        <f t="shared" si="4"/>
        <v>111.159705004972</v>
      </c>
      <c r="AH16" s="764">
        <f t="shared" si="0"/>
        <v>113.17493294648899</v>
      </c>
      <c r="AI16" s="763"/>
      <c r="AJ16" s="763"/>
      <c r="AK16" s="763"/>
      <c r="AL16" s="763"/>
      <c r="AM16" s="760" t="str">
        <f t="shared" si="5"/>
        <v>Guarda</v>
      </c>
      <c r="AN16" s="765">
        <f t="shared" si="6"/>
        <v>111.159705004972</v>
      </c>
      <c r="AO16" s="765">
        <f t="shared" si="6"/>
        <v>113.17493294648899</v>
      </c>
    </row>
    <row r="17" spans="1:41" x14ac:dyDescent="0.2">
      <c r="A17" s="410"/>
      <c r="B17" s="479"/>
      <c r="C17" s="99" t="s">
        <v>76</v>
      </c>
      <c r="D17" s="418"/>
      <c r="E17" s="338">
        <v>1238</v>
      </c>
      <c r="F17" s="338">
        <v>1258</v>
      </c>
      <c r="G17" s="338">
        <v>1299</v>
      </c>
      <c r="H17" s="338">
        <v>1302</v>
      </c>
      <c r="I17" s="338">
        <v>1298</v>
      </c>
      <c r="J17" s="338">
        <v>1319</v>
      </c>
      <c r="K17" s="776">
        <v>254.25991660348799</v>
      </c>
      <c r="L17" s="468"/>
      <c r="M17" s="516"/>
      <c r="N17" s="410"/>
      <c r="AD17" s="760" t="str">
        <f t="shared" si="1"/>
        <v>Leiria</v>
      </c>
      <c r="AE17" s="764">
        <f t="shared" si="2"/>
        <v>240.195366084081</v>
      </c>
      <c r="AF17" s="764">
        <f t="shared" si="3"/>
        <v>255.57425860316101</v>
      </c>
      <c r="AG17" s="764">
        <f t="shared" si="4"/>
        <v>117.245466912612</v>
      </c>
      <c r="AH17" s="764">
        <f t="shared" si="0"/>
        <v>113.17493294648899</v>
      </c>
      <c r="AI17" s="763"/>
      <c r="AJ17" s="763"/>
      <c r="AK17" s="763"/>
      <c r="AL17" s="763"/>
      <c r="AM17" s="760" t="str">
        <f t="shared" si="5"/>
        <v>Leiria</v>
      </c>
      <c r="AN17" s="765">
        <f t="shared" si="6"/>
        <v>117.245466912612</v>
      </c>
      <c r="AO17" s="765">
        <f t="shared" si="6"/>
        <v>113.17493294648899</v>
      </c>
    </row>
    <row r="18" spans="1:41" x14ac:dyDescent="0.2">
      <c r="A18" s="410"/>
      <c r="B18" s="479"/>
      <c r="C18" s="99" t="s">
        <v>60</v>
      </c>
      <c r="D18" s="418"/>
      <c r="E18" s="338">
        <v>2064</v>
      </c>
      <c r="F18" s="338">
        <v>2065</v>
      </c>
      <c r="G18" s="338">
        <v>2086</v>
      </c>
      <c r="H18" s="338">
        <v>2119</v>
      </c>
      <c r="I18" s="338">
        <v>2144</v>
      </c>
      <c r="J18" s="338">
        <v>2122</v>
      </c>
      <c r="K18" s="776">
        <v>240.195366084081</v>
      </c>
      <c r="L18" s="468"/>
      <c r="M18" s="516"/>
      <c r="N18" s="410"/>
      <c r="AD18" s="760" t="str">
        <f t="shared" si="1"/>
        <v>Lisboa</v>
      </c>
      <c r="AE18" s="764">
        <f t="shared" si="2"/>
        <v>258.243349901192</v>
      </c>
      <c r="AF18" s="764">
        <f t="shared" si="3"/>
        <v>255.57425860316101</v>
      </c>
      <c r="AG18" s="764">
        <f t="shared" si="4"/>
        <v>116.968799500922</v>
      </c>
      <c r="AH18" s="764">
        <f t="shared" si="0"/>
        <v>113.17493294648899</v>
      </c>
      <c r="AI18" s="763"/>
      <c r="AJ18" s="763"/>
      <c r="AK18" s="763"/>
      <c r="AL18" s="763"/>
      <c r="AM18" s="760" t="str">
        <f t="shared" si="5"/>
        <v>Lisboa</v>
      </c>
      <c r="AN18" s="765">
        <f t="shared" si="6"/>
        <v>116.968799500922</v>
      </c>
      <c r="AO18" s="765">
        <f t="shared" si="6"/>
        <v>113.17493294648899</v>
      </c>
    </row>
    <row r="19" spans="1:41" x14ac:dyDescent="0.2">
      <c r="A19" s="410"/>
      <c r="B19" s="479"/>
      <c r="C19" s="99" t="s">
        <v>59</v>
      </c>
      <c r="D19" s="418"/>
      <c r="E19" s="338">
        <v>16761</v>
      </c>
      <c r="F19" s="338">
        <v>16508</v>
      </c>
      <c r="G19" s="338">
        <v>16646</v>
      </c>
      <c r="H19" s="338">
        <v>16643</v>
      </c>
      <c r="I19" s="338">
        <v>16748</v>
      </c>
      <c r="J19" s="338">
        <v>16711</v>
      </c>
      <c r="K19" s="776">
        <v>258.243349901192</v>
      </c>
      <c r="L19" s="468"/>
      <c r="M19" s="516"/>
      <c r="N19" s="410"/>
      <c r="AD19" s="760" t="str">
        <f t="shared" si="1"/>
        <v>Portalegre</v>
      </c>
      <c r="AE19" s="764">
        <f t="shared" si="2"/>
        <v>288.56945525291798</v>
      </c>
      <c r="AF19" s="764">
        <f t="shared" si="3"/>
        <v>255.57425860316101</v>
      </c>
      <c r="AG19" s="764">
        <f t="shared" si="4"/>
        <v>111.321450015011</v>
      </c>
      <c r="AH19" s="764">
        <f t="shared" si="0"/>
        <v>113.17493294648899</v>
      </c>
      <c r="AI19" s="763"/>
      <c r="AJ19" s="763"/>
      <c r="AK19" s="763"/>
      <c r="AL19" s="763"/>
      <c r="AM19" s="760" t="str">
        <f t="shared" si="5"/>
        <v>Portalegre</v>
      </c>
      <c r="AN19" s="765">
        <f t="shared" si="6"/>
        <v>111.321450015011</v>
      </c>
      <c r="AO19" s="765">
        <f t="shared" si="6"/>
        <v>113.17493294648899</v>
      </c>
    </row>
    <row r="20" spans="1:41" x14ac:dyDescent="0.2">
      <c r="A20" s="410"/>
      <c r="B20" s="479"/>
      <c r="C20" s="99" t="s">
        <v>57</v>
      </c>
      <c r="D20" s="418"/>
      <c r="E20" s="338">
        <v>1157</v>
      </c>
      <c r="F20" s="338">
        <v>1169</v>
      </c>
      <c r="G20" s="338">
        <v>1208</v>
      </c>
      <c r="H20" s="338">
        <v>1259</v>
      </c>
      <c r="I20" s="338">
        <v>1268</v>
      </c>
      <c r="J20" s="338">
        <v>1285</v>
      </c>
      <c r="K20" s="776">
        <v>288.56945525291798</v>
      </c>
      <c r="L20" s="468"/>
      <c r="M20" s="516"/>
      <c r="N20" s="410"/>
      <c r="AD20" s="760" t="str">
        <f t="shared" si="1"/>
        <v>Porto</v>
      </c>
      <c r="AE20" s="764">
        <f t="shared" si="2"/>
        <v>251.03986130568799</v>
      </c>
      <c r="AF20" s="764">
        <f t="shared" si="3"/>
        <v>255.57425860316101</v>
      </c>
      <c r="AG20" s="764">
        <f t="shared" si="4"/>
        <v>114.642687693932</v>
      </c>
      <c r="AH20" s="764">
        <f t="shared" si="0"/>
        <v>113.17493294648899</v>
      </c>
      <c r="AI20" s="763"/>
      <c r="AJ20" s="763"/>
      <c r="AK20" s="763"/>
      <c r="AL20" s="763"/>
      <c r="AM20" s="760" t="str">
        <f t="shared" si="5"/>
        <v>Porto</v>
      </c>
      <c r="AN20" s="765">
        <f t="shared" si="6"/>
        <v>114.642687693932</v>
      </c>
      <c r="AO20" s="765">
        <f t="shared" si="6"/>
        <v>113.17493294648899</v>
      </c>
    </row>
    <row r="21" spans="1:41" x14ac:dyDescent="0.2">
      <c r="A21" s="410"/>
      <c r="B21" s="479"/>
      <c r="C21" s="99" t="s">
        <v>63</v>
      </c>
      <c r="D21" s="418"/>
      <c r="E21" s="338">
        <v>27907</v>
      </c>
      <c r="F21" s="338">
        <v>27615</v>
      </c>
      <c r="G21" s="338">
        <v>27875</v>
      </c>
      <c r="H21" s="338">
        <v>28173</v>
      </c>
      <c r="I21" s="338">
        <v>28156</v>
      </c>
      <c r="J21" s="338">
        <v>28575</v>
      </c>
      <c r="K21" s="776">
        <v>251.03986130568799</v>
      </c>
      <c r="L21" s="468"/>
      <c r="M21" s="516"/>
      <c r="N21" s="410"/>
      <c r="AD21" s="760" t="str">
        <f t="shared" si="1"/>
        <v>Santarém</v>
      </c>
      <c r="AE21" s="764">
        <f t="shared" si="2"/>
        <v>254.543910909777</v>
      </c>
      <c r="AF21" s="764">
        <f t="shared" si="3"/>
        <v>255.57425860316101</v>
      </c>
      <c r="AG21" s="764">
        <f t="shared" si="4"/>
        <v>115.381043805613</v>
      </c>
      <c r="AH21" s="764">
        <f t="shared" si="0"/>
        <v>113.17493294648899</v>
      </c>
      <c r="AI21" s="763"/>
      <c r="AJ21" s="763"/>
      <c r="AK21" s="763"/>
      <c r="AL21" s="763"/>
      <c r="AM21" s="760" t="str">
        <f t="shared" si="5"/>
        <v>Santarém</v>
      </c>
      <c r="AN21" s="765">
        <f t="shared" si="6"/>
        <v>115.381043805613</v>
      </c>
      <c r="AO21" s="765">
        <f t="shared" si="6"/>
        <v>113.17493294648899</v>
      </c>
    </row>
    <row r="22" spans="1:41" x14ac:dyDescent="0.2">
      <c r="A22" s="410"/>
      <c r="B22" s="479"/>
      <c r="C22" s="99" t="s">
        <v>79</v>
      </c>
      <c r="D22" s="418"/>
      <c r="E22" s="338">
        <v>2407</v>
      </c>
      <c r="F22" s="338">
        <v>2421</v>
      </c>
      <c r="G22" s="338">
        <v>2564</v>
      </c>
      <c r="H22" s="338">
        <v>2650</v>
      </c>
      <c r="I22" s="338">
        <v>2713</v>
      </c>
      <c r="J22" s="338">
        <v>2651</v>
      </c>
      <c r="K22" s="776">
        <v>254.543910909777</v>
      </c>
      <c r="L22" s="468"/>
      <c r="M22" s="516"/>
      <c r="N22" s="410"/>
      <c r="AD22" s="760" t="str">
        <f t="shared" si="1"/>
        <v>Setúbal</v>
      </c>
      <c r="AE22" s="764">
        <f t="shared" si="2"/>
        <v>270.720944121071</v>
      </c>
      <c r="AF22" s="764">
        <f t="shared" si="3"/>
        <v>255.57425860316101</v>
      </c>
      <c r="AG22" s="764">
        <f t="shared" si="4"/>
        <v>121.296312852076</v>
      </c>
      <c r="AH22" s="764">
        <f t="shared" si="0"/>
        <v>113.17493294648899</v>
      </c>
      <c r="AI22" s="763"/>
      <c r="AJ22" s="763"/>
      <c r="AK22" s="763"/>
      <c r="AL22" s="763"/>
      <c r="AM22" s="760" t="str">
        <f t="shared" si="5"/>
        <v>Setúbal</v>
      </c>
      <c r="AN22" s="765">
        <f t="shared" si="6"/>
        <v>121.296312852076</v>
      </c>
      <c r="AO22" s="765">
        <f t="shared" si="6"/>
        <v>113.17493294648899</v>
      </c>
    </row>
    <row r="23" spans="1:41" x14ac:dyDescent="0.2">
      <c r="A23" s="410"/>
      <c r="B23" s="479"/>
      <c r="C23" s="99" t="s">
        <v>58</v>
      </c>
      <c r="D23" s="418"/>
      <c r="E23" s="338">
        <v>8098</v>
      </c>
      <c r="F23" s="338">
        <v>8154</v>
      </c>
      <c r="G23" s="338">
        <v>8293</v>
      </c>
      <c r="H23" s="338">
        <v>8316</v>
      </c>
      <c r="I23" s="338">
        <v>8498</v>
      </c>
      <c r="J23" s="338">
        <v>8592</v>
      </c>
      <c r="K23" s="776">
        <v>270.720944121071</v>
      </c>
      <c r="L23" s="468"/>
      <c r="M23" s="516"/>
      <c r="N23" s="410"/>
      <c r="AD23" s="760" t="str">
        <f t="shared" si="1"/>
        <v>Viana do Castelo</v>
      </c>
      <c r="AE23" s="764">
        <f t="shared" si="2"/>
        <v>219.54012608353</v>
      </c>
      <c r="AF23" s="764">
        <f t="shared" si="3"/>
        <v>255.57425860316101</v>
      </c>
      <c r="AG23" s="764">
        <f t="shared" si="4"/>
        <v>118.753802216539</v>
      </c>
      <c r="AH23" s="764">
        <f t="shared" si="0"/>
        <v>113.17493294648899</v>
      </c>
      <c r="AI23" s="763"/>
      <c r="AJ23" s="763"/>
      <c r="AK23" s="763"/>
      <c r="AL23" s="763"/>
      <c r="AM23" s="760" t="str">
        <f t="shared" si="5"/>
        <v>Viana do Castelo</v>
      </c>
      <c r="AN23" s="765">
        <f t="shared" si="6"/>
        <v>118.753802216539</v>
      </c>
      <c r="AO23" s="765">
        <f t="shared" si="6"/>
        <v>113.17493294648899</v>
      </c>
    </row>
    <row r="24" spans="1:41" x14ac:dyDescent="0.2">
      <c r="A24" s="410"/>
      <c r="B24" s="479"/>
      <c r="C24" s="99" t="s">
        <v>65</v>
      </c>
      <c r="D24" s="418"/>
      <c r="E24" s="338">
        <v>1211</v>
      </c>
      <c r="F24" s="338">
        <v>1219</v>
      </c>
      <c r="G24" s="338">
        <v>1276</v>
      </c>
      <c r="H24" s="338">
        <v>1300</v>
      </c>
      <c r="I24" s="338">
        <v>1297</v>
      </c>
      <c r="J24" s="338">
        <v>1269</v>
      </c>
      <c r="K24" s="776">
        <v>219.54012608353</v>
      </c>
      <c r="L24" s="468"/>
      <c r="M24" s="516"/>
      <c r="N24" s="410"/>
      <c r="AD24" s="760" t="str">
        <f t="shared" si="1"/>
        <v>Vila Real</v>
      </c>
      <c r="AE24" s="764">
        <f t="shared" si="2"/>
        <v>237.09056088560899</v>
      </c>
      <c r="AF24" s="764">
        <f t="shared" si="3"/>
        <v>255.57425860316101</v>
      </c>
      <c r="AG24" s="764">
        <f t="shared" si="4"/>
        <v>117.161819839533</v>
      </c>
      <c r="AH24" s="764">
        <f t="shared" si="0"/>
        <v>113.17493294648899</v>
      </c>
      <c r="AI24" s="763"/>
      <c r="AJ24" s="763"/>
      <c r="AK24" s="763"/>
      <c r="AL24" s="763"/>
      <c r="AM24" s="760" t="str">
        <f t="shared" si="5"/>
        <v>Vila Real</v>
      </c>
      <c r="AN24" s="765">
        <f t="shared" si="6"/>
        <v>117.161819839533</v>
      </c>
      <c r="AO24" s="765">
        <f t="shared" si="6"/>
        <v>113.17493294648899</v>
      </c>
    </row>
    <row r="25" spans="1:41" x14ac:dyDescent="0.2">
      <c r="A25" s="410"/>
      <c r="B25" s="479"/>
      <c r="C25" s="99" t="s">
        <v>67</v>
      </c>
      <c r="D25" s="418"/>
      <c r="E25" s="338">
        <v>2517</v>
      </c>
      <c r="F25" s="338">
        <v>2551</v>
      </c>
      <c r="G25" s="338">
        <v>2617</v>
      </c>
      <c r="H25" s="338">
        <v>2664</v>
      </c>
      <c r="I25" s="338">
        <v>2697</v>
      </c>
      <c r="J25" s="338">
        <v>2712</v>
      </c>
      <c r="K25" s="776">
        <v>237.09056088560899</v>
      </c>
      <c r="L25" s="468"/>
      <c r="M25" s="516"/>
      <c r="N25" s="410"/>
      <c r="AD25" s="760" t="str">
        <f t="shared" si="1"/>
        <v>Viseu</v>
      </c>
      <c r="AE25" s="764">
        <f t="shared" si="2"/>
        <v>245.372726218097</v>
      </c>
      <c r="AF25" s="764">
        <f t="shared" si="3"/>
        <v>255.57425860316101</v>
      </c>
      <c r="AG25" s="764">
        <f t="shared" si="4"/>
        <v>112.956630173565</v>
      </c>
      <c r="AH25" s="764">
        <f t="shared" si="0"/>
        <v>113.17493294648899</v>
      </c>
      <c r="AI25" s="763"/>
      <c r="AJ25" s="763"/>
      <c r="AK25" s="763"/>
      <c r="AL25" s="763"/>
      <c r="AM25" s="760" t="str">
        <f t="shared" si="5"/>
        <v>Viseu</v>
      </c>
      <c r="AN25" s="765">
        <f t="shared" si="6"/>
        <v>112.956630173565</v>
      </c>
      <c r="AO25" s="765">
        <f t="shared" si="6"/>
        <v>113.17493294648899</v>
      </c>
    </row>
    <row r="26" spans="1:41" x14ac:dyDescent="0.2">
      <c r="A26" s="410"/>
      <c r="B26" s="479"/>
      <c r="C26" s="99" t="s">
        <v>77</v>
      </c>
      <c r="D26" s="418"/>
      <c r="E26" s="338">
        <v>3198</v>
      </c>
      <c r="F26" s="338">
        <v>3177</v>
      </c>
      <c r="G26" s="338">
        <v>3305</v>
      </c>
      <c r="H26" s="338">
        <v>3394</v>
      </c>
      <c r="I26" s="338">
        <v>3445</v>
      </c>
      <c r="J26" s="338">
        <v>3450</v>
      </c>
      <c r="K26" s="776">
        <v>245.372726218097</v>
      </c>
      <c r="L26" s="468"/>
      <c r="M26" s="516"/>
      <c r="N26" s="410"/>
      <c r="AD26" s="760" t="str">
        <f t="shared" si="1"/>
        <v>Açores</v>
      </c>
      <c r="AE26" s="764">
        <f t="shared" si="2"/>
        <v>276.45161681487502</v>
      </c>
      <c r="AF26" s="764">
        <f t="shared" si="3"/>
        <v>255.57425860316101</v>
      </c>
      <c r="AG26" s="764">
        <f t="shared" si="4"/>
        <v>83.2855942523137</v>
      </c>
      <c r="AH26" s="764">
        <f t="shared" si="0"/>
        <v>113.17493294648899</v>
      </c>
      <c r="AI26" s="763"/>
      <c r="AJ26" s="763"/>
      <c r="AK26" s="763"/>
      <c r="AL26" s="763"/>
      <c r="AM26" s="760" t="str">
        <f t="shared" si="5"/>
        <v>Açores</v>
      </c>
      <c r="AN26" s="765">
        <f t="shared" si="6"/>
        <v>83.2855942523137</v>
      </c>
      <c r="AO26" s="765">
        <f t="shared" si="6"/>
        <v>113.17493294648899</v>
      </c>
    </row>
    <row r="27" spans="1:41" x14ac:dyDescent="0.2">
      <c r="A27" s="410"/>
      <c r="B27" s="479"/>
      <c r="C27" s="99" t="s">
        <v>131</v>
      </c>
      <c r="D27" s="418"/>
      <c r="E27" s="338">
        <v>6141</v>
      </c>
      <c r="F27" s="338">
        <v>6092</v>
      </c>
      <c r="G27" s="338">
        <v>6141</v>
      </c>
      <c r="H27" s="338">
        <v>6207</v>
      </c>
      <c r="I27" s="338">
        <v>6175</v>
      </c>
      <c r="J27" s="338">
        <v>6188</v>
      </c>
      <c r="K27" s="776">
        <v>276.45161681487502</v>
      </c>
      <c r="L27" s="468"/>
      <c r="M27" s="516"/>
      <c r="N27" s="410"/>
      <c r="AD27" s="760" t="str">
        <f>+C28</f>
        <v>Madeira</v>
      </c>
      <c r="AE27" s="764">
        <f>+K28</f>
        <v>260.59373578776399</v>
      </c>
      <c r="AF27" s="764">
        <f t="shared" si="3"/>
        <v>255.57425860316101</v>
      </c>
      <c r="AG27" s="764">
        <f>+K65</f>
        <v>110.95357999077901</v>
      </c>
      <c r="AH27" s="764">
        <f t="shared" si="0"/>
        <v>113.17493294648899</v>
      </c>
      <c r="AI27" s="763"/>
      <c r="AJ27" s="763"/>
      <c r="AK27" s="763"/>
      <c r="AL27" s="763"/>
      <c r="AM27" s="760" t="str">
        <f t="shared" si="5"/>
        <v>Madeira</v>
      </c>
      <c r="AN27" s="765">
        <f t="shared" si="6"/>
        <v>110.95357999077901</v>
      </c>
      <c r="AO27" s="765">
        <f t="shared" si="6"/>
        <v>113.17493294648899</v>
      </c>
    </row>
    <row r="28" spans="1:41" x14ac:dyDescent="0.2">
      <c r="A28" s="410"/>
      <c r="B28" s="479"/>
      <c r="C28" s="99" t="s">
        <v>132</v>
      </c>
      <c r="D28" s="418"/>
      <c r="E28" s="338">
        <v>1779</v>
      </c>
      <c r="F28" s="338">
        <v>1739</v>
      </c>
      <c r="G28" s="338">
        <v>1826</v>
      </c>
      <c r="H28" s="338">
        <v>1836</v>
      </c>
      <c r="I28" s="338">
        <v>1854</v>
      </c>
      <c r="J28" s="338">
        <v>1848</v>
      </c>
      <c r="K28" s="776">
        <v>260.59373578776399</v>
      </c>
      <c r="L28" s="468"/>
      <c r="M28" s="516"/>
      <c r="N28" s="410"/>
      <c r="AD28" s="702"/>
      <c r="AE28" s="750"/>
      <c r="AG28" s="750"/>
    </row>
    <row r="29" spans="1:41" ht="3.75" customHeight="1" x14ac:dyDescent="0.2">
      <c r="A29" s="410"/>
      <c r="B29" s="479"/>
      <c r="C29" s="99"/>
      <c r="D29" s="418"/>
      <c r="E29" s="338"/>
      <c r="F29" s="338"/>
      <c r="G29" s="338"/>
      <c r="H29" s="338"/>
      <c r="I29" s="338"/>
      <c r="J29" s="338"/>
      <c r="K29" s="339"/>
      <c r="L29" s="468"/>
      <c r="M29" s="516"/>
      <c r="N29" s="410"/>
      <c r="AD29" s="702"/>
      <c r="AE29" s="750"/>
      <c r="AG29" s="750"/>
    </row>
    <row r="30" spans="1:41" ht="15.75" customHeight="1" x14ac:dyDescent="0.2">
      <c r="A30" s="410"/>
      <c r="B30" s="479"/>
      <c r="C30" s="752"/>
      <c r="D30" s="793" t="s">
        <v>388</v>
      </c>
      <c r="E30" s="752"/>
      <c r="F30" s="752"/>
      <c r="G30" s="1642" t="s">
        <v>696</v>
      </c>
      <c r="H30" s="1642"/>
      <c r="I30" s="1642"/>
      <c r="J30" s="1642"/>
      <c r="K30" s="754"/>
      <c r="L30" s="754"/>
      <c r="M30" s="755"/>
      <c r="N30" s="410"/>
      <c r="AD30" s="702"/>
      <c r="AE30" s="750"/>
      <c r="AG30" s="750"/>
    </row>
    <row r="31" spans="1:41" x14ac:dyDescent="0.2">
      <c r="A31" s="410"/>
      <c r="B31" s="751"/>
      <c r="C31" s="752"/>
      <c r="D31" s="752"/>
      <c r="E31" s="752"/>
      <c r="F31" s="752"/>
      <c r="G31" s="752"/>
      <c r="H31" s="752"/>
      <c r="I31" s="753"/>
      <c r="J31" s="753"/>
      <c r="K31" s="754"/>
      <c r="L31" s="754"/>
      <c r="M31" s="755"/>
      <c r="N31" s="410"/>
    </row>
    <row r="32" spans="1:41" ht="12" customHeight="1" x14ac:dyDescent="0.2">
      <c r="A32" s="410"/>
      <c r="B32" s="479"/>
      <c r="C32" s="752"/>
      <c r="D32" s="752"/>
      <c r="E32" s="752"/>
      <c r="F32" s="752"/>
      <c r="G32" s="752"/>
      <c r="H32" s="752"/>
      <c r="I32" s="753"/>
      <c r="J32" s="753"/>
      <c r="K32" s="754"/>
      <c r="L32" s="754"/>
      <c r="M32" s="755"/>
      <c r="N32" s="410"/>
    </row>
    <row r="33" spans="1:41" ht="12" customHeight="1" x14ac:dyDescent="0.2">
      <c r="A33" s="410"/>
      <c r="B33" s="479"/>
      <c r="C33" s="752"/>
      <c r="D33" s="752"/>
      <c r="E33" s="752"/>
      <c r="F33" s="752"/>
      <c r="G33" s="752"/>
      <c r="H33" s="752"/>
      <c r="I33" s="753"/>
      <c r="J33" s="753"/>
      <c r="K33" s="754"/>
      <c r="L33" s="754"/>
      <c r="M33" s="755"/>
      <c r="N33" s="410"/>
    </row>
    <row r="34" spans="1:41" ht="12" customHeight="1" x14ac:dyDescent="0.2">
      <c r="A34" s="410"/>
      <c r="B34" s="479"/>
      <c r="C34" s="752"/>
      <c r="D34" s="752"/>
      <c r="E34" s="752"/>
      <c r="F34" s="752"/>
      <c r="G34" s="752"/>
      <c r="H34" s="752"/>
      <c r="I34" s="753"/>
      <c r="J34" s="753"/>
      <c r="K34" s="754"/>
      <c r="L34" s="754"/>
      <c r="M34" s="755"/>
      <c r="N34" s="410"/>
    </row>
    <row r="35" spans="1:41" ht="12" customHeight="1" x14ac:dyDescent="0.2">
      <c r="A35" s="410"/>
      <c r="B35" s="479"/>
      <c r="C35" s="752"/>
      <c r="D35" s="752"/>
      <c r="E35" s="752"/>
      <c r="F35" s="752"/>
      <c r="G35" s="752"/>
      <c r="H35" s="752"/>
      <c r="I35" s="753"/>
      <c r="J35" s="753"/>
      <c r="K35" s="754"/>
      <c r="L35" s="754"/>
      <c r="M35" s="755"/>
      <c r="N35" s="410"/>
    </row>
    <row r="36" spans="1:41" ht="27" customHeight="1" x14ac:dyDescent="0.2">
      <c r="A36" s="410"/>
      <c r="B36" s="479"/>
      <c r="C36" s="752"/>
      <c r="D36" s="752"/>
      <c r="E36" s="752"/>
      <c r="F36" s="752"/>
      <c r="G36" s="752"/>
      <c r="H36" s="752"/>
      <c r="I36" s="753"/>
      <c r="J36" s="753"/>
      <c r="K36" s="754"/>
      <c r="L36" s="754"/>
      <c r="M36" s="755"/>
      <c r="N36" s="410"/>
      <c r="AK36" s="440"/>
      <c r="AL36" s="440"/>
      <c r="AM36" s="440"/>
      <c r="AN36" s="440"/>
      <c r="AO36" s="440"/>
    </row>
    <row r="37" spans="1:41" ht="12" customHeight="1" x14ac:dyDescent="0.2">
      <c r="A37" s="410"/>
      <c r="B37" s="479"/>
      <c r="C37" s="752"/>
      <c r="D37" s="752"/>
      <c r="E37" s="752"/>
      <c r="F37" s="752"/>
      <c r="G37" s="752"/>
      <c r="H37" s="752"/>
      <c r="I37" s="753"/>
      <c r="J37" s="753"/>
      <c r="K37" s="754"/>
      <c r="L37" s="754"/>
      <c r="M37" s="755"/>
      <c r="N37" s="410"/>
      <c r="AK37" s="440"/>
      <c r="AL37" s="440"/>
      <c r="AM37" s="440"/>
      <c r="AN37" s="440"/>
      <c r="AO37" s="440"/>
    </row>
    <row r="38" spans="1:41" ht="12" customHeight="1" x14ac:dyDescent="0.2">
      <c r="A38" s="410"/>
      <c r="B38" s="479"/>
      <c r="C38" s="752"/>
      <c r="D38" s="752"/>
      <c r="E38" s="752"/>
      <c r="F38" s="752"/>
      <c r="G38" s="752"/>
      <c r="H38" s="752"/>
      <c r="I38" s="753"/>
      <c r="J38" s="753"/>
      <c r="K38" s="754"/>
      <c r="L38" s="754"/>
      <c r="M38" s="755"/>
      <c r="N38" s="410"/>
      <c r="AK38" s="440"/>
      <c r="AL38" s="440"/>
      <c r="AM38" s="440"/>
      <c r="AN38" s="440"/>
      <c r="AO38" s="440"/>
    </row>
    <row r="39" spans="1:41" ht="12" customHeight="1" x14ac:dyDescent="0.2">
      <c r="A39" s="410"/>
      <c r="B39" s="479"/>
      <c r="C39" s="756"/>
      <c r="D39" s="756"/>
      <c r="E39" s="756"/>
      <c r="F39" s="756"/>
      <c r="G39" s="756"/>
      <c r="H39" s="756"/>
      <c r="I39" s="756"/>
      <c r="J39" s="756"/>
      <c r="K39" s="757"/>
      <c r="L39" s="758"/>
      <c r="M39" s="759"/>
      <c r="N39" s="410"/>
      <c r="AK39" s="440"/>
      <c r="AL39" s="440"/>
      <c r="AM39" s="440"/>
      <c r="AN39" s="440"/>
      <c r="AO39" s="440"/>
    </row>
    <row r="40" spans="1:41" ht="3" customHeight="1" thickBot="1" x14ac:dyDescent="0.25">
      <c r="A40" s="410"/>
      <c r="B40" s="479"/>
      <c r="C40" s="468"/>
      <c r="D40" s="468"/>
      <c r="E40" s="468"/>
      <c r="F40" s="468"/>
      <c r="G40" s="468"/>
      <c r="H40" s="468"/>
      <c r="I40" s="468"/>
      <c r="J40" s="468"/>
      <c r="K40" s="703"/>
      <c r="L40" s="482"/>
      <c r="M40" s="536"/>
      <c r="N40" s="410"/>
      <c r="AK40" s="440"/>
      <c r="AL40" s="440"/>
      <c r="AM40" s="440"/>
      <c r="AN40" s="440"/>
      <c r="AO40" s="440"/>
    </row>
    <row r="41" spans="1:41" ht="13.5" customHeight="1" thickBot="1" x14ac:dyDescent="0.25">
      <c r="A41" s="410"/>
      <c r="B41" s="479"/>
      <c r="C41" s="1637" t="s">
        <v>314</v>
      </c>
      <c r="D41" s="1638"/>
      <c r="E41" s="1638"/>
      <c r="F41" s="1638"/>
      <c r="G41" s="1638"/>
      <c r="H41" s="1638"/>
      <c r="I41" s="1638"/>
      <c r="J41" s="1638"/>
      <c r="K41" s="1638"/>
      <c r="L41" s="1639"/>
      <c r="M41" s="536"/>
      <c r="N41" s="410"/>
      <c r="AK41" s="440"/>
      <c r="AL41" s="440"/>
      <c r="AM41" s="440"/>
      <c r="AN41" s="440"/>
      <c r="AO41" s="440"/>
    </row>
    <row r="42" spans="1:41" s="410" customFormat="1" ht="6.75" customHeight="1" x14ac:dyDescent="0.2">
      <c r="B42" s="479"/>
      <c r="C42" s="1523" t="s">
        <v>134</v>
      </c>
      <c r="D42" s="1523"/>
      <c r="E42" s="704"/>
      <c r="F42" s="704"/>
      <c r="G42" s="704"/>
      <c r="H42" s="704"/>
      <c r="I42" s="704"/>
      <c r="J42" s="704"/>
      <c r="K42" s="705"/>
      <c r="L42" s="705"/>
      <c r="M42" s="536"/>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40"/>
      <c r="AL42" s="440"/>
      <c r="AM42" s="440"/>
      <c r="AN42" s="440"/>
      <c r="AO42" s="440"/>
    </row>
    <row r="43" spans="1:41" ht="10.5" customHeight="1" x14ac:dyDescent="0.2">
      <c r="A43" s="410"/>
      <c r="B43" s="479"/>
      <c r="C43" s="1523"/>
      <c r="D43" s="1523"/>
      <c r="E43" s="1645">
        <v>2016</v>
      </c>
      <c r="F43" s="1645"/>
      <c r="G43" s="1645"/>
      <c r="H43" s="1645"/>
      <c r="I43" s="1645"/>
      <c r="J43" s="1645"/>
      <c r="K43" s="1640" t="str">
        <f xml:space="preserve"> CONCATENATE("valor médio de ",J7,F6)</f>
        <v>valor médio de jul.</v>
      </c>
      <c r="L43" s="428"/>
      <c r="M43" s="420"/>
      <c r="N43" s="410"/>
      <c r="AK43" s="440"/>
      <c r="AL43" s="440"/>
      <c r="AM43" s="440"/>
      <c r="AN43" s="440"/>
      <c r="AO43" s="440"/>
    </row>
    <row r="44" spans="1:41" ht="15" customHeight="1" x14ac:dyDescent="0.2">
      <c r="A44" s="410"/>
      <c r="B44" s="479"/>
      <c r="C44" s="425"/>
      <c r="D44" s="425"/>
      <c r="E44" s="771" t="str">
        <f t="shared" ref="E44:J44" si="7">+E7</f>
        <v>fev.</v>
      </c>
      <c r="F44" s="771" t="str">
        <f t="shared" si="7"/>
        <v>mar.</v>
      </c>
      <c r="G44" s="771" t="str">
        <f t="shared" si="7"/>
        <v>abr.</v>
      </c>
      <c r="H44" s="771" t="str">
        <f t="shared" si="7"/>
        <v>mai.</v>
      </c>
      <c r="I44" s="771" t="str">
        <f t="shared" si="7"/>
        <v>jun.</v>
      </c>
      <c r="J44" s="771" t="str">
        <f t="shared" si="7"/>
        <v>jul.</v>
      </c>
      <c r="K44" s="1641" t="e">
        <f xml:space="preserve"> CONCATENATE("valor médio de ",#REF!,#REF!)</f>
        <v>#REF!</v>
      </c>
      <c r="L44" s="428"/>
      <c r="M44" s="536"/>
      <c r="N44" s="410"/>
      <c r="AK44" s="440"/>
      <c r="AL44" s="440"/>
      <c r="AM44" s="440"/>
      <c r="AN44" s="440"/>
      <c r="AO44" s="440"/>
    </row>
    <row r="45" spans="1:41" s="433" customFormat="1" ht="13.5" customHeight="1" x14ac:dyDescent="0.2">
      <c r="A45" s="430"/>
      <c r="B45" s="706"/>
      <c r="C45" s="694" t="s">
        <v>68</v>
      </c>
      <c r="D45" s="503"/>
      <c r="E45" s="386">
        <v>206201</v>
      </c>
      <c r="F45" s="386">
        <v>205218</v>
      </c>
      <c r="G45" s="386">
        <v>209871</v>
      </c>
      <c r="H45" s="386">
        <v>212251</v>
      </c>
      <c r="I45" s="386">
        <v>213158</v>
      </c>
      <c r="J45" s="386">
        <v>215922</v>
      </c>
      <c r="K45" s="794">
        <v>113.17493294648899</v>
      </c>
      <c r="L45" s="341"/>
      <c r="M45" s="707"/>
      <c r="N45" s="430"/>
      <c r="O45" s="811"/>
      <c r="P45" s="810"/>
      <c r="Q45" s="811"/>
      <c r="R45" s="811"/>
      <c r="S45" s="415"/>
      <c r="T45" s="415"/>
      <c r="U45" s="415"/>
      <c r="V45" s="415"/>
      <c r="W45" s="415"/>
      <c r="X45" s="415"/>
      <c r="Y45" s="415"/>
      <c r="Z45" s="415"/>
      <c r="AA45" s="415"/>
      <c r="AB45" s="415"/>
      <c r="AC45" s="415"/>
      <c r="AD45" s="415"/>
      <c r="AE45" s="415"/>
      <c r="AF45" s="415"/>
      <c r="AG45" s="415"/>
      <c r="AH45" s="415"/>
      <c r="AI45" s="415"/>
      <c r="AJ45" s="415"/>
      <c r="AK45" s="440"/>
      <c r="AL45" s="440"/>
      <c r="AM45" s="440"/>
      <c r="AN45" s="772"/>
      <c r="AO45" s="772"/>
    </row>
    <row r="46" spans="1:41" ht="15" customHeight="1" x14ac:dyDescent="0.2">
      <c r="A46" s="410"/>
      <c r="B46" s="479"/>
      <c r="C46" s="99" t="s">
        <v>62</v>
      </c>
      <c r="D46" s="418"/>
      <c r="E46" s="338">
        <v>10285</v>
      </c>
      <c r="F46" s="338">
        <v>9936</v>
      </c>
      <c r="G46" s="338">
        <v>10421</v>
      </c>
      <c r="H46" s="338">
        <v>10566</v>
      </c>
      <c r="I46" s="338">
        <v>10611</v>
      </c>
      <c r="J46" s="338">
        <v>10946</v>
      </c>
      <c r="K46" s="777">
        <v>119.345310401162</v>
      </c>
      <c r="L46" s="341"/>
      <c r="M46" s="536"/>
      <c r="N46" s="410"/>
      <c r="AK46" s="440"/>
      <c r="AL46" s="440"/>
      <c r="AM46" s="440"/>
      <c r="AN46" s="440"/>
      <c r="AO46" s="440"/>
    </row>
    <row r="47" spans="1:41" ht="11.65" customHeight="1" x14ac:dyDescent="0.2">
      <c r="A47" s="410"/>
      <c r="B47" s="479"/>
      <c r="C47" s="99" t="s">
        <v>55</v>
      </c>
      <c r="D47" s="418"/>
      <c r="E47" s="338">
        <v>4354</v>
      </c>
      <c r="F47" s="338">
        <v>4437</v>
      </c>
      <c r="G47" s="338">
        <v>4622</v>
      </c>
      <c r="H47" s="338">
        <v>4630</v>
      </c>
      <c r="I47" s="338">
        <v>4649</v>
      </c>
      <c r="J47" s="338">
        <v>4760</v>
      </c>
      <c r="K47" s="777">
        <v>112.49777457242899</v>
      </c>
      <c r="L47" s="341"/>
      <c r="M47" s="536"/>
      <c r="N47" s="410"/>
      <c r="AK47" s="440"/>
      <c r="AL47" s="440"/>
      <c r="AM47" s="440"/>
      <c r="AN47" s="440"/>
      <c r="AO47" s="440"/>
    </row>
    <row r="48" spans="1:41" ht="11.65" customHeight="1" x14ac:dyDescent="0.2">
      <c r="A48" s="410"/>
      <c r="B48" s="479"/>
      <c r="C48" s="99" t="s">
        <v>64</v>
      </c>
      <c r="D48" s="418"/>
      <c r="E48" s="338">
        <v>6432</v>
      </c>
      <c r="F48" s="338">
        <v>6355</v>
      </c>
      <c r="G48" s="338">
        <v>6524</v>
      </c>
      <c r="H48" s="338">
        <v>6583</v>
      </c>
      <c r="I48" s="338">
        <v>6558</v>
      </c>
      <c r="J48" s="338">
        <v>6622</v>
      </c>
      <c r="K48" s="777">
        <v>117.761564707651</v>
      </c>
      <c r="L48" s="341"/>
      <c r="M48" s="536"/>
      <c r="N48" s="410"/>
      <c r="AK48" s="440"/>
      <c r="AL48" s="440"/>
      <c r="AM48" s="440"/>
      <c r="AN48" s="440"/>
      <c r="AO48" s="440"/>
    </row>
    <row r="49" spans="1:41" ht="11.65" customHeight="1" x14ac:dyDescent="0.2">
      <c r="A49" s="410"/>
      <c r="B49" s="479"/>
      <c r="C49" s="99" t="s">
        <v>66</v>
      </c>
      <c r="D49" s="418"/>
      <c r="E49" s="338">
        <v>1625</v>
      </c>
      <c r="F49" s="338">
        <v>1660</v>
      </c>
      <c r="G49" s="338">
        <v>1849</v>
      </c>
      <c r="H49" s="338">
        <v>1905</v>
      </c>
      <c r="I49" s="338">
        <v>1941</v>
      </c>
      <c r="J49" s="338">
        <v>1978</v>
      </c>
      <c r="K49" s="777">
        <v>119.941121166415</v>
      </c>
      <c r="L49" s="708"/>
      <c r="M49" s="410"/>
      <c r="N49" s="410"/>
      <c r="AK49" s="440"/>
      <c r="AL49" s="440"/>
      <c r="AM49" s="440"/>
      <c r="AN49" s="440"/>
      <c r="AO49" s="440"/>
    </row>
    <row r="50" spans="1:41" ht="11.65" customHeight="1" x14ac:dyDescent="0.2">
      <c r="A50" s="410"/>
      <c r="B50" s="479"/>
      <c r="C50" s="99" t="s">
        <v>75</v>
      </c>
      <c r="D50" s="418"/>
      <c r="E50" s="338">
        <v>3319</v>
      </c>
      <c r="F50" s="338">
        <v>3344</v>
      </c>
      <c r="G50" s="338">
        <v>3367</v>
      </c>
      <c r="H50" s="338">
        <v>3360</v>
      </c>
      <c r="I50" s="338">
        <v>3293</v>
      </c>
      <c r="J50" s="338">
        <v>3371</v>
      </c>
      <c r="K50" s="777">
        <v>113.22912817552</v>
      </c>
      <c r="L50" s="708"/>
      <c r="M50" s="410"/>
      <c r="N50" s="410"/>
      <c r="AK50" s="440"/>
      <c r="AL50" s="440"/>
      <c r="AM50" s="440"/>
      <c r="AN50" s="440"/>
      <c r="AO50" s="440"/>
    </row>
    <row r="51" spans="1:41" ht="11.65" customHeight="1" x14ac:dyDescent="0.2">
      <c r="A51" s="410"/>
      <c r="B51" s="479"/>
      <c r="C51" s="99" t="s">
        <v>61</v>
      </c>
      <c r="D51" s="418"/>
      <c r="E51" s="338">
        <v>6112</v>
      </c>
      <c r="F51" s="338">
        <v>6144</v>
      </c>
      <c r="G51" s="338">
        <v>6351</v>
      </c>
      <c r="H51" s="338">
        <v>6459</v>
      </c>
      <c r="I51" s="338">
        <v>6382</v>
      </c>
      <c r="J51" s="338">
        <v>6469</v>
      </c>
      <c r="K51" s="777">
        <v>123.53135989011</v>
      </c>
      <c r="L51" s="708"/>
      <c r="M51" s="410"/>
      <c r="N51" s="410"/>
      <c r="AK51" s="440"/>
      <c r="AL51" s="440"/>
      <c r="AM51" s="440"/>
      <c r="AN51" s="440"/>
      <c r="AO51" s="440"/>
    </row>
    <row r="52" spans="1:41" ht="11.65" customHeight="1" x14ac:dyDescent="0.2">
      <c r="A52" s="410"/>
      <c r="B52" s="479"/>
      <c r="C52" s="99" t="s">
        <v>56</v>
      </c>
      <c r="D52" s="418"/>
      <c r="E52" s="338">
        <v>3421</v>
      </c>
      <c r="F52" s="338">
        <v>3431</v>
      </c>
      <c r="G52" s="338">
        <v>3594</v>
      </c>
      <c r="H52" s="338">
        <v>3677</v>
      </c>
      <c r="I52" s="338">
        <v>3674</v>
      </c>
      <c r="J52" s="338">
        <v>3811</v>
      </c>
      <c r="K52" s="777">
        <v>108.73456841020401</v>
      </c>
      <c r="L52" s="708"/>
      <c r="M52" s="410"/>
      <c r="N52" s="410"/>
    </row>
    <row r="53" spans="1:41" ht="11.65" customHeight="1" x14ac:dyDescent="0.2">
      <c r="A53" s="410"/>
      <c r="B53" s="479"/>
      <c r="C53" s="99" t="s">
        <v>74</v>
      </c>
      <c r="D53" s="418"/>
      <c r="E53" s="338">
        <v>5871</v>
      </c>
      <c r="F53" s="338">
        <v>5881</v>
      </c>
      <c r="G53" s="338">
        <v>6013</v>
      </c>
      <c r="H53" s="338">
        <v>5994</v>
      </c>
      <c r="I53" s="338">
        <v>6086</v>
      </c>
      <c r="J53" s="338">
        <v>6096</v>
      </c>
      <c r="K53" s="777">
        <v>117.17343639291499</v>
      </c>
      <c r="L53" s="708"/>
      <c r="M53" s="410"/>
      <c r="N53" s="410"/>
    </row>
    <row r="54" spans="1:41" ht="11.65" customHeight="1" x14ac:dyDescent="0.2">
      <c r="A54" s="410"/>
      <c r="B54" s="479"/>
      <c r="C54" s="99" t="s">
        <v>76</v>
      </c>
      <c r="D54" s="418"/>
      <c r="E54" s="338">
        <v>2711</v>
      </c>
      <c r="F54" s="338">
        <v>2765</v>
      </c>
      <c r="G54" s="338">
        <v>2896</v>
      </c>
      <c r="H54" s="338">
        <v>2920</v>
      </c>
      <c r="I54" s="338">
        <v>2903</v>
      </c>
      <c r="J54" s="338">
        <v>2973</v>
      </c>
      <c r="K54" s="777">
        <v>111.159705004972</v>
      </c>
      <c r="L54" s="708"/>
      <c r="M54" s="410"/>
      <c r="N54" s="410"/>
    </row>
    <row r="55" spans="1:41" ht="11.65" customHeight="1" x14ac:dyDescent="0.2">
      <c r="A55" s="410"/>
      <c r="B55" s="479"/>
      <c r="C55" s="99" t="s">
        <v>60</v>
      </c>
      <c r="D55" s="418"/>
      <c r="E55" s="338">
        <v>4225</v>
      </c>
      <c r="F55" s="338">
        <v>4183</v>
      </c>
      <c r="G55" s="338">
        <v>4215</v>
      </c>
      <c r="H55" s="338">
        <v>4304</v>
      </c>
      <c r="I55" s="338">
        <v>4315</v>
      </c>
      <c r="J55" s="338">
        <v>4236</v>
      </c>
      <c r="K55" s="777">
        <v>117.245466912612</v>
      </c>
      <c r="L55" s="708"/>
      <c r="M55" s="410"/>
      <c r="N55" s="410"/>
    </row>
    <row r="56" spans="1:41" ht="11.65" customHeight="1" x14ac:dyDescent="0.2">
      <c r="A56" s="410"/>
      <c r="B56" s="479"/>
      <c r="C56" s="99" t="s">
        <v>59</v>
      </c>
      <c r="D56" s="418"/>
      <c r="E56" s="338">
        <v>35990</v>
      </c>
      <c r="F56" s="338">
        <v>35452</v>
      </c>
      <c r="G56" s="338">
        <v>35833</v>
      </c>
      <c r="H56" s="338">
        <v>35910</v>
      </c>
      <c r="I56" s="338">
        <v>36198</v>
      </c>
      <c r="J56" s="338">
        <v>36469</v>
      </c>
      <c r="K56" s="777">
        <v>116.968799500922</v>
      </c>
      <c r="L56" s="708"/>
      <c r="M56" s="410"/>
      <c r="N56" s="410"/>
    </row>
    <row r="57" spans="1:41" ht="11.65" customHeight="1" x14ac:dyDescent="0.2">
      <c r="A57" s="410"/>
      <c r="B57" s="479"/>
      <c r="C57" s="99" t="s">
        <v>57</v>
      </c>
      <c r="D57" s="418"/>
      <c r="E57" s="338">
        <v>2820</v>
      </c>
      <c r="F57" s="338">
        <v>2949</v>
      </c>
      <c r="G57" s="338">
        <v>3040</v>
      </c>
      <c r="H57" s="338">
        <v>3079</v>
      </c>
      <c r="I57" s="338">
        <v>3103</v>
      </c>
      <c r="J57" s="338">
        <v>3224</v>
      </c>
      <c r="K57" s="777">
        <v>111.321450015011</v>
      </c>
      <c r="L57" s="708"/>
      <c r="M57" s="410"/>
      <c r="N57" s="410"/>
    </row>
    <row r="58" spans="1:41" ht="11.65" customHeight="1" x14ac:dyDescent="0.2">
      <c r="A58" s="410"/>
      <c r="B58" s="479"/>
      <c r="C58" s="99" t="s">
        <v>63</v>
      </c>
      <c r="D58" s="418"/>
      <c r="E58" s="338">
        <v>60839</v>
      </c>
      <c r="F58" s="338">
        <v>60118</v>
      </c>
      <c r="G58" s="338">
        <v>60810</v>
      </c>
      <c r="H58" s="338">
        <v>61565</v>
      </c>
      <c r="I58" s="338">
        <v>61432</v>
      </c>
      <c r="J58" s="338">
        <v>62378</v>
      </c>
      <c r="K58" s="777">
        <v>114.642687693932</v>
      </c>
      <c r="L58" s="708"/>
      <c r="M58" s="410"/>
      <c r="N58" s="410"/>
    </row>
    <row r="59" spans="1:41" ht="11.65" customHeight="1" x14ac:dyDescent="0.2">
      <c r="A59" s="410"/>
      <c r="B59" s="479"/>
      <c r="C59" s="99" t="s">
        <v>79</v>
      </c>
      <c r="D59" s="418"/>
      <c r="E59" s="338">
        <v>5301</v>
      </c>
      <c r="F59" s="338">
        <v>5325</v>
      </c>
      <c r="G59" s="338">
        <v>5586</v>
      </c>
      <c r="H59" s="338">
        <v>5726</v>
      </c>
      <c r="I59" s="338">
        <v>5792</v>
      </c>
      <c r="J59" s="338">
        <v>5760</v>
      </c>
      <c r="K59" s="777">
        <v>115.381043805613</v>
      </c>
      <c r="L59" s="708"/>
      <c r="M59" s="410"/>
      <c r="N59" s="410"/>
    </row>
    <row r="60" spans="1:41" ht="11.65" customHeight="1" x14ac:dyDescent="0.2">
      <c r="A60" s="410"/>
      <c r="B60" s="479"/>
      <c r="C60" s="99" t="s">
        <v>58</v>
      </c>
      <c r="D60" s="418"/>
      <c r="E60" s="338">
        <v>17624</v>
      </c>
      <c r="F60" s="338">
        <v>17795</v>
      </c>
      <c r="G60" s="338">
        <v>18195</v>
      </c>
      <c r="H60" s="338">
        <v>18323</v>
      </c>
      <c r="I60" s="338">
        <v>18748</v>
      </c>
      <c r="J60" s="338">
        <v>19057</v>
      </c>
      <c r="K60" s="777">
        <v>121.296312852076</v>
      </c>
      <c r="L60" s="708"/>
      <c r="M60" s="410"/>
      <c r="N60" s="410"/>
    </row>
    <row r="61" spans="1:41" ht="11.65" customHeight="1" x14ac:dyDescent="0.2">
      <c r="A61" s="410"/>
      <c r="B61" s="479"/>
      <c r="C61" s="99" t="s">
        <v>65</v>
      </c>
      <c r="D61" s="418"/>
      <c r="E61" s="338">
        <v>2185</v>
      </c>
      <c r="F61" s="338">
        <v>2218</v>
      </c>
      <c r="G61" s="338">
        <v>2332</v>
      </c>
      <c r="H61" s="338">
        <v>2392</v>
      </c>
      <c r="I61" s="338">
        <v>2351</v>
      </c>
      <c r="J61" s="338">
        <v>2297</v>
      </c>
      <c r="K61" s="777">
        <v>118.753802216539</v>
      </c>
      <c r="L61" s="708"/>
      <c r="M61" s="410"/>
      <c r="N61" s="410"/>
    </row>
    <row r="62" spans="1:41" ht="11.65" customHeight="1" x14ac:dyDescent="0.2">
      <c r="A62" s="410"/>
      <c r="B62" s="479"/>
      <c r="C62" s="99" t="s">
        <v>67</v>
      </c>
      <c r="D62" s="418"/>
      <c r="E62" s="338">
        <v>4937</v>
      </c>
      <c r="F62" s="338">
        <v>5008</v>
      </c>
      <c r="G62" s="338">
        <v>5164</v>
      </c>
      <c r="H62" s="338">
        <v>5278</v>
      </c>
      <c r="I62" s="338">
        <v>5371</v>
      </c>
      <c r="J62" s="338">
        <v>5420</v>
      </c>
      <c r="K62" s="777">
        <v>117.161819839533</v>
      </c>
      <c r="L62" s="708"/>
      <c r="M62" s="410"/>
      <c r="N62" s="410"/>
    </row>
    <row r="63" spans="1:41" ht="11.65" customHeight="1" x14ac:dyDescent="0.2">
      <c r="A63" s="410"/>
      <c r="B63" s="479"/>
      <c r="C63" s="99" t="s">
        <v>77</v>
      </c>
      <c r="D63" s="418"/>
      <c r="E63" s="338">
        <v>6722</v>
      </c>
      <c r="F63" s="338">
        <v>6726</v>
      </c>
      <c r="G63" s="338">
        <v>7013</v>
      </c>
      <c r="H63" s="338">
        <v>7253</v>
      </c>
      <c r="I63" s="338">
        <v>7396</v>
      </c>
      <c r="J63" s="338">
        <v>7463</v>
      </c>
      <c r="K63" s="777">
        <v>112.956630173565</v>
      </c>
      <c r="L63" s="708"/>
      <c r="M63" s="410"/>
      <c r="N63" s="410"/>
    </row>
    <row r="64" spans="1:41" ht="11.25" customHeight="1" x14ac:dyDescent="0.2">
      <c r="A64" s="410"/>
      <c r="B64" s="479"/>
      <c r="C64" s="99" t="s">
        <v>131</v>
      </c>
      <c r="D64" s="418"/>
      <c r="E64" s="338">
        <v>17356</v>
      </c>
      <c r="F64" s="338">
        <v>17503</v>
      </c>
      <c r="G64" s="338">
        <v>17850</v>
      </c>
      <c r="H64" s="338">
        <v>18097</v>
      </c>
      <c r="I64" s="338">
        <v>18049</v>
      </c>
      <c r="J64" s="338">
        <v>18292</v>
      </c>
      <c r="K64" s="777">
        <v>83.2855942523137</v>
      </c>
      <c r="L64" s="708"/>
      <c r="M64" s="410"/>
      <c r="N64" s="410"/>
    </row>
    <row r="65" spans="1:15" ht="11.65" customHeight="1" x14ac:dyDescent="0.2">
      <c r="A65" s="410"/>
      <c r="B65" s="479"/>
      <c r="C65" s="99" t="s">
        <v>132</v>
      </c>
      <c r="D65" s="418"/>
      <c r="E65" s="338">
        <v>4072</v>
      </c>
      <c r="F65" s="338">
        <v>3988</v>
      </c>
      <c r="G65" s="338">
        <v>4196</v>
      </c>
      <c r="H65" s="338">
        <v>4230</v>
      </c>
      <c r="I65" s="338">
        <v>4306</v>
      </c>
      <c r="J65" s="338">
        <v>4300</v>
      </c>
      <c r="K65" s="777">
        <v>110.95357999077901</v>
      </c>
      <c r="L65" s="708"/>
      <c r="M65" s="410"/>
      <c r="N65" s="410"/>
    </row>
    <row r="66" spans="1:15" s="711" customFormat="1" ht="7.5" customHeight="1" x14ac:dyDescent="0.15">
      <c r="A66" s="709"/>
      <c r="B66" s="710"/>
      <c r="C66" s="1643" t="s">
        <v>697</v>
      </c>
      <c r="D66" s="1643"/>
      <c r="E66" s="1643"/>
      <c r="F66" s="1643"/>
      <c r="G66" s="1643"/>
      <c r="H66" s="1643"/>
      <c r="I66" s="1643"/>
      <c r="J66" s="1643"/>
      <c r="K66" s="1644"/>
      <c r="L66" s="1644"/>
      <c r="M66" s="1644"/>
      <c r="N66" s="1644"/>
      <c r="O66" s="1644"/>
    </row>
    <row r="67" spans="1:15" ht="13.5" customHeight="1" x14ac:dyDescent="0.2">
      <c r="A67" s="410"/>
      <c r="B67" s="710"/>
      <c r="C67" s="484" t="s">
        <v>442</v>
      </c>
      <c r="D67" s="418"/>
      <c r="E67" s="712"/>
      <c r="F67" s="712"/>
      <c r="G67" s="712"/>
      <c r="H67" s="712"/>
      <c r="I67" s="459" t="s">
        <v>135</v>
      </c>
      <c r="J67" s="593"/>
      <c r="K67" s="593"/>
      <c r="L67" s="593"/>
      <c r="M67" s="536"/>
      <c r="N67" s="410"/>
    </row>
    <row r="68" spans="1:15" ht="9" customHeight="1" x14ac:dyDescent="0.2">
      <c r="A68" s="410"/>
      <c r="B68" s="713"/>
      <c r="C68" s="714" t="s">
        <v>243</v>
      </c>
      <c r="D68" s="418"/>
      <c r="E68" s="712"/>
      <c r="F68" s="712"/>
      <c r="G68" s="712"/>
      <c r="H68" s="712"/>
      <c r="I68" s="715"/>
      <c r="J68" s="593"/>
      <c r="K68" s="593"/>
      <c r="L68" s="593"/>
      <c r="M68" s="536"/>
      <c r="N68" s="410"/>
    </row>
    <row r="69" spans="1:15" ht="13.5" customHeight="1" x14ac:dyDescent="0.2">
      <c r="A69" s="410"/>
      <c r="B69" s="716">
        <v>18</v>
      </c>
      <c r="C69" s="1636">
        <v>42583</v>
      </c>
      <c r="D69" s="1636"/>
      <c r="E69" s="1636"/>
      <c r="F69" s="1636"/>
      <c r="G69" s="420"/>
      <c r="H69" s="420"/>
      <c r="I69" s="420"/>
      <c r="J69" s="420"/>
      <c r="K69" s="420"/>
      <c r="L69" s="420"/>
      <c r="M69" s="420"/>
      <c r="N69" s="420"/>
    </row>
  </sheetData>
  <mergeCells count="14">
    <mergeCell ref="L1:M1"/>
    <mergeCell ref="B2:D2"/>
    <mergeCell ref="C4:L4"/>
    <mergeCell ref="C5:D6"/>
    <mergeCell ref="K6:K7"/>
    <mergeCell ref="E6:J6"/>
    <mergeCell ref="C69:F69"/>
    <mergeCell ref="C41:L41"/>
    <mergeCell ref="C42:D43"/>
    <mergeCell ref="K43:K44"/>
    <mergeCell ref="G30:J30"/>
    <mergeCell ref="C66:J66"/>
    <mergeCell ref="K66:O66"/>
    <mergeCell ref="E43:J43"/>
  </mergeCells>
  <conditionalFormatting sqref="E7:G7">
    <cfRule type="cellIs" dxfId="12" priority="6" operator="equal">
      <formula>"jan."</formula>
    </cfRule>
  </conditionalFormatting>
  <conditionalFormatting sqref="H7:J7">
    <cfRule type="cellIs" dxfId="11" priority="3" operator="equal">
      <formula>"jan."</formula>
    </cfRule>
  </conditionalFormatting>
  <conditionalFormatting sqref="E44:G44">
    <cfRule type="cellIs" dxfId="10" priority="2" operator="equal">
      <formula>"jan."</formula>
    </cfRule>
  </conditionalFormatting>
  <conditionalFormatting sqref="H44:J44">
    <cfRule type="cellIs" dxfId="9"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5" customWidth="1"/>
    <col min="2" max="2" width="2.5703125" style="415" customWidth="1"/>
    <col min="3" max="3" width="1.140625" style="415" customWidth="1"/>
    <col min="4" max="4" width="25.85546875" style="415" customWidth="1"/>
    <col min="5" max="10" width="7.5703125" style="426" customWidth="1"/>
    <col min="11" max="11" width="7.5703125" style="461" customWidth="1"/>
    <col min="12" max="12" width="7.5703125" style="426" customWidth="1"/>
    <col min="13" max="13" width="7.5703125" style="461" customWidth="1"/>
    <col min="14" max="14" width="2.5703125" style="415" customWidth="1"/>
    <col min="15" max="15" width="1" style="415" customWidth="1"/>
    <col min="16" max="16384" width="9.140625" style="415"/>
  </cols>
  <sheetData>
    <row r="1" spans="1:15" ht="13.5" customHeight="1" x14ac:dyDescent="0.2">
      <c r="A1" s="410"/>
      <c r="B1" s="1521" t="s">
        <v>338</v>
      </c>
      <c r="C1" s="1521"/>
      <c r="D1" s="1521"/>
      <c r="E1" s="412"/>
      <c r="F1" s="412"/>
      <c r="G1" s="412"/>
      <c r="H1" s="412"/>
      <c r="I1" s="412"/>
      <c r="J1" s="413"/>
      <c r="K1" s="718"/>
      <c r="L1" s="718"/>
      <c r="M1" s="718"/>
      <c r="N1" s="414"/>
      <c r="O1" s="410"/>
    </row>
    <row r="2" spans="1:15" ht="6" customHeight="1" x14ac:dyDescent="0.2">
      <c r="A2" s="410"/>
      <c r="B2" s="1659"/>
      <c r="C2" s="1659"/>
      <c r="D2" s="1659"/>
      <c r="E2" s="416"/>
      <c r="F2" s="417"/>
      <c r="G2" s="417"/>
      <c r="H2" s="417"/>
      <c r="I2" s="417"/>
      <c r="J2" s="417"/>
      <c r="K2" s="418"/>
      <c r="L2" s="417"/>
      <c r="M2" s="418"/>
      <c r="N2" s="419"/>
      <c r="O2" s="410"/>
    </row>
    <row r="3" spans="1:15" ht="13.5" customHeight="1" thickBot="1" x14ac:dyDescent="0.25">
      <c r="A3" s="410"/>
      <c r="B3" s="420"/>
      <c r="C3" s="420"/>
      <c r="D3" s="420"/>
      <c r="E3" s="417"/>
      <c r="F3" s="417"/>
      <c r="G3" s="417"/>
      <c r="H3" s="417"/>
      <c r="I3" s="417" t="s">
        <v>34</v>
      </c>
      <c r="J3" s="417"/>
      <c r="K3" s="588"/>
      <c r="L3" s="417"/>
      <c r="M3" s="588" t="s">
        <v>73</v>
      </c>
      <c r="N3" s="421"/>
      <c r="O3" s="410"/>
    </row>
    <row r="4" spans="1:15" s="424" customFormat="1" ht="13.5" customHeight="1" thickBot="1" x14ac:dyDescent="0.25">
      <c r="A4" s="422"/>
      <c r="B4" s="423"/>
      <c r="C4" s="1660" t="s">
        <v>0</v>
      </c>
      <c r="D4" s="1661"/>
      <c r="E4" s="1661"/>
      <c r="F4" s="1661"/>
      <c r="G4" s="1661"/>
      <c r="H4" s="1661"/>
      <c r="I4" s="1661"/>
      <c r="J4" s="1661"/>
      <c r="K4" s="1661"/>
      <c r="L4" s="1661"/>
      <c r="M4" s="1662"/>
      <c r="N4" s="421"/>
      <c r="O4" s="410"/>
    </row>
    <row r="5" spans="1:15" ht="4.5" customHeight="1" x14ac:dyDescent="0.2">
      <c r="A5" s="410"/>
      <c r="B5" s="420"/>
      <c r="C5" s="1523" t="s">
        <v>78</v>
      </c>
      <c r="D5" s="1523"/>
      <c r="F5" s="896"/>
      <c r="G5" s="896"/>
      <c r="H5" s="896"/>
      <c r="I5" s="427"/>
      <c r="J5" s="427"/>
      <c r="K5" s="427"/>
      <c r="L5" s="427"/>
      <c r="M5" s="427"/>
      <c r="N5" s="421"/>
      <c r="O5" s="410"/>
    </row>
    <row r="6" spans="1:15" ht="12" customHeight="1" x14ac:dyDescent="0.2">
      <c r="A6" s="410"/>
      <c r="B6" s="420"/>
      <c r="C6" s="1523"/>
      <c r="D6" s="1523"/>
      <c r="E6" s="1525">
        <v>2015</v>
      </c>
      <c r="F6" s="1663"/>
      <c r="G6" s="1664">
        <v>2016</v>
      </c>
      <c r="H6" s="1525"/>
      <c r="I6" s="1525"/>
      <c r="J6" s="1525"/>
      <c r="K6" s="1525"/>
      <c r="L6" s="1525"/>
      <c r="M6" s="1525"/>
      <c r="N6" s="421"/>
      <c r="O6" s="410"/>
    </row>
    <row r="7" spans="1:15" s="424" customFormat="1" ht="12.75" customHeight="1" x14ac:dyDescent="0.2">
      <c r="A7" s="422"/>
      <c r="B7" s="423"/>
      <c r="C7" s="429"/>
      <c r="D7" s="429"/>
      <c r="E7" s="778" t="s">
        <v>95</v>
      </c>
      <c r="F7" s="867" t="s">
        <v>94</v>
      </c>
      <c r="G7" s="778" t="s">
        <v>93</v>
      </c>
      <c r="H7" s="867" t="s">
        <v>104</v>
      </c>
      <c r="I7" s="866" t="s">
        <v>103</v>
      </c>
      <c r="J7" s="867" t="s">
        <v>102</v>
      </c>
      <c r="K7" s="867" t="s">
        <v>101</v>
      </c>
      <c r="L7" s="867" t="s">
        <v>100</v>
      </c>
      <c r="M7" s="866" t="s">
        <v>99</v>
      </c>
      <c r="N7" s="421"/>
      <c r="O7" s="410"/>
    </row>
    <row r="8" spans="1:15" s="433" customFormat="1" ht="13.5" customHeight="1" x14ac:dyDescent="0.2">
      <c r="A8" s="430"/>
      <c r="B8" s="431"/>
      <c r="C8" s="1651" t="s">
        <v>136</v>
      </c>
      <c r="D8" s="1651"/>
      <c r="E8" s="432"/>
      <c r="F8" s="432"/>
      <c r="G8" s="432"/>
      <c r="H8" s="432"/>
      <c r="I8" s="432"/>
      <c r="J8" s="432"/>
      <c r="K8" s="432"/>
      <c r="L8" s="432"/>
      <c r="M8" s="432"/>
      <c r="N8" s="421"/>
      <c r="O8" s="410"/>
    </row>
    <row r="9" spans="1:15" ht="11.25" customHeight="1" x14ac:dyDescent="0.2">
      <c r="A9" s="410"/>
      <c r="B9" s="420"/>
      <c r="C9" s="99" t="s">
        <v>137</v>
      </c>
      <c r="D9" s="434"/>
      <c r="E9" s="86">
        <v>251003</v>
      </c>
      <c r="F9" s="86">
        <v>250629</v>
      </c>
      <c r="G9" s="86">
        <v>249346</v>
      </c>
      <c r="H9" s="86">
        <v>248349</v>
      </c>
      <c r="I9" s="86">
        <v>247273</v>
      </c>
      <c r="J9" s="86">
        <v>246661</v>
      </c>
      <c r="K9" s="86">
        <v>245880</v>
      </c>
      <c r="L9" s="86">
        <v>245113</v>
      </c>
      <c r="M9" s="86">
        <v>244158</v>
      </c>
      <c r="N9" s="421"/>
      <c r="O9" s="410"/>
    </row>
    <row r="10" spans="1:15" ht="11.25" customHeight="1" x14ac:dyDescent="0.2">
      <c r="A10" s="410"/>
      <c r="B10" s="420"/>
      <c r="C10" s="99"/>
      <c r="D10" s="435" t="s">
        <v>72</v>
      </c>
      <c r="E10" s="436">
        <v>131626</v>
      </c>
      <c r="F10" s="436">
        <v>131387</v>
      </c>
      <c r="G10" s="436">
        <v>130867</v>
      </c>
      <c r="H10" s="436">
        <v>130388</v>
      </c>
      <c r="I10" s="436">
        <v>129843</v>
      </c>
      <c r="J10" s="436">
        <v>129540</v>
      </c>
      <c r="K10" s="436">
        <v>129126</v>
      </c>
      <c r="L10" s="436">
        <v>128808</v>
      </c>
      <c r="M10" s="436">
        <v>128334</v>
      </c>
      <c r="N10" s="421"/>
      <c r="O10" s="410"/>
    </row>
    <row r="11" spans="1:15" ht="11.25" customHeight="1" x14ac:dyDescent="0.2">
      <c r="A11" s="410"/>
      <c r="B11" s="420"/>
      <c r="C11" s="99"/>
      <c r="D11" s="435" t="s">
        <v>71</v>
      </c>
      <c r="E11" s="436">
        <v>119377</v>
      </c>
      <c r="F11" s="436">
        <v>119242</v>
      </c>
      <c r="G11" s="436">
        <v>118479</v>
      </c>
      <c r="H11" s="436">
        <v>117961</v>
      </c>
      <c r="I11" s="436">
        <v>117430</v>
      </c>
      <c r="J11" s="436">
        <v>117121</v>
      </c>
      <c r="K11" s="436">
        <v>116754</v>
      </c>
      <c r="L11" s="436">
        <v>116305</v>
      </c>
      <c r="M11" s="436">
        <v>115824</v>
      </c>
      <c r="N11" s="421"/>
      <c r="O11" s="410"/>
    </row>
    <row r="12" spans="1:15" ht="11.25" customHeight="1" x14ac:dyDescent="0.2">
      <c r="A12" s="410"/>
      <c r="B12" s="420"/>
      <c r="C12" s="99" t="s">
        <v>138</v>
      </c>
      <c r="D12" s="434"/>
      <c r="E12" s="86">
        <v>2016329</v>
      </c>
      <c r="F12" s="86">
        <v>2020252</v>
      </c>
      <c r="G12" s="86">
        <v>2023745</v>
      </c>
      <c r="H12" s="86">
        <v>2022894</v>
      </c>
      <c r="I12" s="86">
        <v>2023118</v>
      </c>
      <c r="J12" s="86">
        <v>2025234</v>
      </c>
      <c r="K12" s="86">
        <v>2026352</v>
      </c>
      <c r="L12" s="86">
        <v>2028882</v>
      </c>
      <c r="M12" s="86">
        <v>2030596</v>
      </c>
      <c r="N12" s="421"/>
      <c r="O12" s="410"/>
    </row>
    <row r="13" spans="1:15" ht="11.25" customHeight="1" x14ac:dyDescent="0.2">
      <c r="A13" s="410"/>
      <c r="B13" s="420"/>
      <c r="C13" s="99"/>
      <c r="D13" s="435" t="s">
        <v>72</v>
      </c>
      <c r="E13" s="436">
        <v>949465</v>
      </c>
      <c r="F13" s="436">
        <v>951620</v>
      </c>
      <c r="G13" s="436">
        <v>953407</v>
      </c>
      <c r="H13" s="436">
        <v>953057</v>
      </c>
      <c r="I13" s="436">
        <v>953516</v>
      </c>
      <c r="J13" s="436">
        <v>954615</v>
      </c>
      <c r="K13" s="436">
        <v>955222</v>
      </c>
      <c r="L13" s="436">
        <v>956436</v>
      </c>
      <c r="M13" s="436">
        <v>957146</v>
      </c>
      <c r="N13" s="421"/>
      <c r="O13" s="410"/>
    </row>
    <row r="14" spans="1:15" ht="11.25" customHeight="1" x14ac:dyDescent="0.2">
      <c r="A14" s="410"/>
      <c r="B14" s="420"/>
      <c r="C14" s="99"/>
      <c r="D14" s="435" t="s">
        <v>71</v>
      </c>
      <c r="E14" s="436">
        <v>1066864</v>
      </c>
      <c r="F14" s="436">
        <v>1068632</v>
      </c>
      <c r="G14" s="436">
        <v>1070338</v>
      </c>
      <c r="H14" s="436">
        <v>1069837</v>
      </c>
      <c r="I14" s="436">
        <v>1069602</v>
      </c>
      <c r="J14" s="436">
        <v>1070619</v>
      </c>
      <c r="K14" s="436">
        <v>1071130</v>
      </c>
      <c r="L14" s="436">
        <v>1072446</v>
      </c>
      <c r="M14" s="436">
        <v>1073450</v>
      </c>
      <c r="N14" s="421"/>
      <c r="O14" s="410"/>
    </row>
    <row r="15" spans="1:15" ht="11.25" customHeight="1" x14ac:dyDescent="0.2">
      <c r="A15" s="410"/>
      <c r="B15" s="420"/>
      <c r="C15" s="99" t="s">
        <v>139</v>
      </c>
      <c r="D15" s="434"/>
      <c r="E15" s="86">
        <v>717436</v>
      </c>
      <c r="F15" s="86">
        <v>718345</v>
      </c>
      <c r="G15" s="86">
        <v>719259</v>
      </c>
      <c r="H15" s="86">
        <v>719438</v>
      </c>
      <c r="I15" s="86">
        <v>717305</v>
      </c>
      <c r="J15" s="86">
        <v>718478</v>
      </c>
      <c r="K15" s="86">
        <v>719062</v>
      </c>
      <c r="L15" s="86">
        <v>720405</v>
      </c>
      <c r="M15" s="86">
        <v>721339</v>
      </c>
      <c r="N15" s="421"/>
      <c r="O15" s="410"/>
    </row>
    <row r="16" spans="1:15" ht="11.25" customHeight="1" x14ac:dyDescent="0.2">
      <c r="A16" s="410"/>
      <c r="B16" s="420"/>
      <c r="C16" s="99"/>
      <c r="D16" s="435" t="s">
        <v>72</v>
      </c>
      <c r="E16" s="436">
        <v>131987</v>
      </c>
      <c r="F16" s="436">
        <v>132389</v>
      </c>
      <c r="G16" s="436">
        <v>132797</v>
      </c>
      <c r="H16" s="436">
        <v>132955</v>
      </c>
      <c r="I16" s="436">
        <v>132156</v>
      </c>
      <c r="J16" s="436">
        <v>132694</v>
      </c>
      <c r="K16" s="436">
        <v>133014</v>
      </c>
      <c r="L16" s="436">
        <v>133512</v>
      </c>
      <c r="M16" s="436">
        <v>133695</v>
      </c>
      <c r="N16" s="421"/>
      <c r="O16" s="410"/>
    </row>
    <row r="17" spans="1:15" ht="11.25" customHeight="1" x14ac:dyDescent="0.2">
      <c r="A17" s="410"/>
      <c r="B17" s="420"/>
      <c r="C17" s="99"/>
      <c r="D17" s="435" t="s">
        <v>71</v>
      </c>
      <c r="E17" s="436">
        <v>585449</v>
      </c>
      <c r="F17" s="436">
        <v>585956</v>
      </c>
      <c r="G17" s="436">
        <v>586462</v>
      </c>
      <c r="H17" s="436">
        <v>586483</v>
      </c>
      <c r="I17" s="436">
        <v>585149</v>
      </c>
      <c r="J17" s="436">
        <v>585784</v>
      </c>
      <c r="K17" s="436">
        <v>586048</v>
      </c>
      <c r="L17" s="436">
        <v>586893</v>
      </c>
      <c r="M17" s="436">
        <v>587644</v>
      </c>
      <c r="N17" s="421"/>
      <c r="O17" s="410"/>
    </row>
    <row r="18" spans="1:15" ht="9.75" customHeight="1" x14ac:dyDescent="0.2">
      <c r="A18" s="410"/>
      <c r="B18" s="420"/>
      <c r="C18" s="1654" t="s">
        <v>698</v>
      </c>
      <c r="D18" s="1654"/>
      <c r="E18" s="1654"/>
      <c r="F18" s="1654"/>
      <c r="G18" s="1654"/>
      <c r="H18" s="1654"/>
      <c r="I18" s="1654"/>
      <c r="J18" s="1654"/>
      <c r="K18" s="1654"/>
      <c r="L18" s="1654"/>
      <c r="M18" s="1654"/>
      <c r="N18" s="421"/>
      <c r="O18" s="89"/>
    </row>
    <row r="19" spans="1:15" ht="9" customHeight="1" thickBot="1" x14ac:dyDescent="0.25">
      <c r="A19" s="410"/>
      <c r="B19" s="420"/>
      <c r="C19" s="720"/>
      <c r="D19" s="720"/>
      <c r="E19" s="720"/>
      <c r="F19" s="720"/>
      <c r="G19" s="720"/>
      <c r="H19" s="720"/>
      <c r="I19" s="720"/>
      <c r="J19" s="720"/>
      <c r="K19" s="720"/>
      <c r="L19" s="720"/>
      <c r="M19" s="720"/>
      <c r="N19" s="421"/>
      <c r="O19" s="89"/>
    </row>
    <row r="20" spans="1:15" ht="15" customHeight="1" thickBot="1" x14ac:dyDescent="0.25">
      <c r="A20" s="410"/>
      <c r="B20" s="420"/>
      <c r="C20" s="1637" t="s">
        <v>313</v>
      </c>
      <c r="D20" s="1638"/>
      <c r="E20" s="1638"/>
      <c r="F20" s="1638"/>
      <c r="G20" s="1638"/>
      <c r="H20" s="1638"/>
      <c r="I20" s="1638"/>
      <c r="J20" s="1638"/>
      <c r="K20" s="1638"/>
      <c r="L20" s="1638"/>
      <c r="M20" s="1639"/>
      <c r="N20" s="421"/>
      <c r="O20" s="410"/>
    </row>
    <row r="21" spans="1:15" ht="9.75" customHeight="1" x14ac:dyDescent="0.2">
      <c r="A21" s="410"/>
      <c r="B21" s="420"/>
      <c r="C21" s="90" t="s">
        <v>78</v>
      </c>
      <c r="D21" s="418"/>
      <c r="E21" s="437"/>
      <c r="F21" s="437"/>
      <c r="G21" s="437"/>
      <c r="H21" s="437"/>
      <c r="I21" s="437"/>
      <c r="J21" s="437"/>
      <c r="K21" s="437"/>
      <c r="L21" s="437"/>
      <c r="M21" s="437"/>
      <c r="N21" s="421"/>
      <c r="O21" s="410"/>
    </row>
    <row r="22" spans="1:15" ht="13.5" customHeight="1" x14ac:dyDescent="0.2">
      <c r="A22" s="410"/>
      <c r="B22" s="420"/>
      <c r="C22" s="1651" t="s">
        <v>140</v>
      </c>
      <c r="D22" s="1651"/>
      <c r="E22" s="415"/>
      <c r="F22" s="432"/>
      <c r="G22" s="432"/>
      <c r="H22" s="432"/>
      <c r="I22" s="432"/>
      <c r="J22" s="432"/>
      <c r="K22" s="432"/>
      <c r="L22" s="432"/>
      <c r="M22" s="432"/>
      <c r="N22" s="421"/>
      <c r="O22" s="410"/>
    </row>
    <row r="23" spans="1:15" s="424" customFormat="1" ht="11.25" customHeight="1" x14ac:dyDescent="0.2">
      <c r="A23" s="422"/>
      <c r="B23" s="423"/>
      <c r="C23" s="91" t="s">
        <v>141</v>
      </c>
      <c r="D23" s="583"/>
      <c r="E23" s="87">
        <v>1137414</v>
      </c>
      <c r="F23" s="87">
        <v>1134764</v>
      </c>
      <c r="G23" s="87">
        <v>1098031</v>
      </c>
      <c r="H23" s="87">
        <v>1104888</v>
      </c>
      <c r="I23" s="87">
        <v>1112282</v>
      </c>
      <c r="J23" s="87">
        <v>1116788</v>
      </c>
      <c r="K23" s="87">
        <v>1119681</v>
      </c>
      <c r="L23" s="87">
        <v>1122320</v>
      </c>
      <c r="M23" s="87">
        <v>1123034</v>
      </c>
      <c r="N23" s="421"/>
      <c r="O23" s="422"/>
    </row>
    <row r="24" spans="1:15" ht="11.25" customHeight="1" x14ac:dyDescent="0.2">
      <c r="A24" s="410"/>
      <c r="B24" s="420"/>
      <c r="C24" s="1655" t="s">
        <v>353</v>
      </c>
      <c r="D24" s="1655"/>
      <c r="E24" s="87">
        <v>82094</v>
      </c>
      <c r="F24" s="87">
        <v>82698</v>
      </c>
      <c r="G24" s="87">
        <v>80226</v>
      </c>
      <c r="H24" s="87">
        <v>81014</v>
      </c>
      <c r="I24" s="87">
        <v>81734</v>
      </c>
      <c r="J24" s="87">
        <v>82188</v>
      </c>
      <c r="K24" s="87">
        <v>82603</v>
      </c>
      <c r="L24" s="87">
        <v>82121</v>
      </c>
      <c r="M24" s="87">
        <v>82097</v>
      </c>
      <c r="N24" s="438"/>
      <c r="O24" s="410"/>
    </row>
    <row r="25" spans="1:15" ht="11.25" customHeight="1" x14ac:dyDescent="0.2">
      <c r="A25" s="410"/>
      <c r="B25" s="420"/>
      <c r="C25" s="1658" t="s">
        <v>142</v>
      </c>
      <c r="D25" s="1658"/>
      <c r="E25" s="87">
        <v>1628</v>
      </c>
      <c r="F25" s="87">
        <v>2063</v>
      </c>
      <c r="G25" s="87">
        <v>3895</v>
      </c>
      <c r="H25" s="87">
        <v>4152</v>
      </c>
      <c r="I25" s="87">
        <v>5491</v>
      </c>
      <c r="J25" s="87">
        <v>5479</v>
      </c>
      <c r="K25" s="87">
        <v>5755</v>
      </c>
      <c r="L25" s="87">
        <v>6612</v>
      </c>
      <c r="M25" s="87">
        <v>5431</v>
      </c>
      <c r="N25" s="421"/>
      <c r="O25" s="440"/>
    </row>
    <row r="26" spans="1:15" ht="11.25" customHeight="1" x14ac:dyDescent="0.2">
      <c r="A26" s="410"/>
      <c r="B26" s="420"/>
      <c r="C26" s="1655" t="s">
        <v>143</v>
      </c>
      <c r="D26" s="1655"/>
      <c r="E26" s="92">
        <v>13308</v>
      </c>
      <c r="F26" s="92">
        <v>13299</v>
      </c>
      <c r="G26" s="92">
        <v>13292</v>
      </c>
      <c r="H26" s="92">
        <v>13279</v>
      </c>
      <c r="I26" s="92">
        <v>13274</v>
      </c>
      <c r="J26" s="92">
        <v>13249</v>
      </c>
      <c r="K26" s="92">
        <v>13231</v>
      </c>
      <c r="L26" s="92">
        <v>13197</v>
      </c>
      <c r="M26" s="92">
        <v>13157</v>
      </c>
      <c r="N26" s="421"/>
      <c r="O26" s="410"/>
    </row>
    <row r="27" spans="1:15" ht="11.25" customHeight="1" x14ac:dyDescent="0.2">
      <c r="A27" s="410"/>
      <c r="B27" s="420"/>
      <c r="C27" s="1655" t="s">
        <v>354</v>
      </c>
      <c r="D27" s="1655"/>
      <c r="E27" s="87">
        <v>12536</v>
      </c>
      <c r="F27" s="87">
        <v>12538</v>
      </c>
      <c r="G27" s="87">
        <v>12474</v>
      </c>
      <c r="H27" s="87">
        <v>12478</v>
      </c>
      <c r="I27" s="87">
        <v>12458</v>
      </c>
      <c r="J27" s="87">
        <v>12449</v>
      </c>
      <c r="K27" s="87">
        <v>12416</v>
      </c>
      <c r="L27" s="87">
        <v>12352</v>
      </c>
      <c r="M27" s="87">
        <v>12260</v>
      </c>
      <c r="N27" s="421"/>
      <c r="O27" s="410"/>
    </row>
    <row r="28" spans="1:15" s="445" customFormat="1" ht="9.75" customHeight="1" x14ac:dyDescent="0.2">
      <c r="A28" s="441"/>
      <c r="B28" s="442"/>
      <c r="C28" s="1654" t="s">
        <v>699</v>
      </c>
      <c r="D28" s="1654"/>
      <c r="E28" s="1654"/>
      <c r="F28" s="1654"/>
      <c r="G28" s="1654"/>
      <c r="H28" s="1654"/>
      <c r="I28" s="1654"/>
      <c r="J28" s="1654"/>
      <c r="K28" s="1654"/>
      <c r="L28" s="1654"/>
      <c r="M28" s="1654"/>
      <c r="N28" s="443"/>
      <c r="O28" s="444"/>
    </row>
    <row r="29" spans="1:15" ht="9" customHeight="1" thickBot="1" x14ac:dyDescent="0.25">
      <c r="A29" s="410"/>
      <c r="B29" s="420"/>
      <c r="C29" s="420"/>
      <c r="D29" s="420"/>
      <c r="E29" s="417"/>
      <c r="F29" s="417"/>
      <c r="G29" s="417"/>
      <c r="H29" s="417"/>
      <c r="I29" s="417"/>
      <c r="J29" s="417"/>
      <c r="K29" s="418"/>
      <c r="L29" s="417"/>
      <c r="M29" s="418"/>
      <c r="N29" s="421"/>
      <c r="O29" s="446"/>
    </row>
    <row r="30" spans="1:15" ht="13.5" customHeight="1" thickBot="1" x14ac:dyDescent="0.25">
      <c r="A30" s="410"/>
      <c r="B30" s="420"/>
      <c r="C30" s="1637" t="s">
        <v>1</v>
      </c>
      <c r="D30" s="1638"/>
      <c r="E30" s="1638"/>
      <c r="F30" s="1638"/>
      <c r="G30" s="1638"/>
      <c r="H30" s="1638"/>
      <c r="I30" s="1638"/>
      <c r="J30" s="1638"/>
      <c r="K30" s="1638"/>
      <c r="L30" s="1638"/>
      <c r="M30" s="1639"/>
      <c r="N30" s="421"/>
      <c r="O30" s="410"/>
    </row>
    <row r="31" spans="1:15" ht="9.75" customHeight="1" x14ac:dyDescent="0.2">
      <c r="A31" s="410"/>
      <c r="B31" s="420"/>
      <c r="C31" s="90" t="s">
        <v>78</v>
      </c>
      <c r="D31" s="418"/>
      <c r="E31" s="447"/>
      <c r="F31" s="447"/>
      <c r="G31" s="447"/>
      <c r="H31" s="447"/>
      <c r="I31" s="447"/>
      <c r="J31" s="447"/>
      <c r="K31" s="447"/>
      <c r="L31" s="447"/>
      <c r="M31" s="447"/>
      <c r="N31" s="421"/>
      <c r="O31" s="410"/>
    </row>
    <row r="32" spans="1:15" s="452" customFormat="1" ht="13.5" customHeight="1" x14ac:dyDescent="0.2">
      <c r="A32" s="448"/>
      <c r="B32" s="449"/>
      <c r="C32" s="1656" t="s">
        <v>333</v>
      </c>
      <c r="D32" s="1656"/>
      <c r="E32" s="450">
        <v>250555</v>
      </c>
      <c r="F32" s="450">
        <v>261004</v>
      </c>
      <c r="G32" s="450">
        <v>262148</v>
      </c>
      <c r="H32" s="450">
        <v>257228</v>
      </c>
      <c r="I32" s="450">
        <v>251016</v>
      </c>
      <c r="J32" s="450">
        <v>243321</v>
      </c>
      <c r="K32" s="450">
        <v>233879</v>
      </c>
      <c r="L32" s="450">
        <v>221673</v>
      </c>
      <c r="M32" s="450">
        <v>219151</v>
      </c>
      <c r="N32" s="451"/>
      <c r="O32" s="448"/>
    </row>
    <row r="33" spans="1:15" s="452" customFormat="1" ht="15" customHeight="1" x14ac:dyDescent="0.2">
      <c r="A33" s="448"/>
      <c r="B33" s="449"/>
      <c r="C33" s="721" t="s">
        <v>332</v>
      </c>
      <c r="D33" s="721"/>
      <c r="E33" s="87"/>
      <c r="F33" s="87"/>
      <c r="G33" s="87"/>
      <c r="H33" s="87"/>
      <c r="I33" s="87"/>
      <c r="J33" s="87"/>
      <c r="K33" s="87"/>
      <c r="L33" s="87"/>
      <c r="M33" s="87"/>
      <c r="N33" s="451"/>
      <c r="O33" s="448"/>
    </row>
    <row r="34" spans="1:15" s="424" customFormat="1" ht="12.75" customHeight="1" x14ac:dyDescent="0.2">
      <c r="A34" s="422"/>
      <c r="B34" s="423"/>
      <c r="C34" s="1657" t="s">
        <v>144</v>
      </c>
      <c r="D34" s="1657"/>
      <c r="E34" s="87">
        <v>197397</v>
      </c>
      <c r="F34" s="87">
        <v>204370</v>
      </c>
      <c r="G34" s="87">
        <v>206097</v>
      </c>
      <c r="H34" s="87">
        <v>200693</v>
      </c>
      <c r="I34" s="87">
        <v>194972</v>
      </c>
      <c r="J34" s="87">
        <v>189019</v>
      </c>
      <c r="K34" s="87">
        <v>182548</v>
      </c>
      <c r="L34" s="87">
        <v>173279</v>
      </c>
      <c r="M34" s="87">
        <v>172167</v>
      </c>
      <c r="N34" s="453"/>
      <c r="O34" s="422"/>
    </row>
    <row r="35" spans="1:15" s="424" customFormat="1" ht="23.25" customHeight="1" x14ac:dyDescent="0.2">
      <c r="A35" s="422"/>
      <c r="B35" s="423"/>
      <c r="C35" s="1657" t="s">
        <v>145</v>
      </c>
      <c r="D35" s="1657"/>
      <c r="E35" s="87">
        <v>10611</v>
      </c>
      <c r="F35" s="87">
        <v>13132</v>
      </c>
      <c r="G35" s="87">
        <v>13573</v>
      </c>
      <c r="H35" s="87">
        <v>14087</v>
      </c>
      <c r="I35" s="87">
        <v>13772</v>
      </c>
      <c r="J35" s="87">
        <v>12417</v>
      </c>
      <c r="K35" s="87">
        <v>10874</v>
      </c>
      <c r="L35" s="87">
        <v>9379</v>
      </c>
      <c r="M35" s="87">
        <v>9045</v>
      </c>
      <c r="N35" s="453"/>
      <c r="O35" s="422"/>
    </row>
    <row r="36" spans="1:15" s="424" customFormat="1" ht="21.75" customHeight="1" x14ac:dyDescent="0.2">
      <c r="A36" s="422"/>
      <c r="B36" s="423"/>
      <c r="C36" s="1657" t="s">
        <v>147</v>
      </c>
      <c r="D36" s="1657"/>
      <c r="E36" s="87">
        <v>42510</v>
      </c>
      <c r="F36" s="87">
        <v>43473</v>
      </c>
      <c r="G36" s="87">
        <v>42451</v>
      </c>
      <c r="H36" s="87">
        <v>42420</v>
      </c>
      <c r="I36" s="87">
        <v>42244</v>
      </c>
      <c r="J36" s="87">
        <v>41859</v>
      </c>
      <c r="K36" s="87">
        <v>40425</v>
      </c>
      <c r="L36" s="87">
        <v>38985</v>
      </c>
      <c r="M36" s="87">
        <v>37900</v>
      </c>
      <c r="N36" s="453"/>
      <c r="O36" s="422"/>
    </row>
    <row r="37" spans="1:15" s="424" customFormat="1" ht="20.25" customHeight="1" x14ac:dyDescent="0.2">
      <c r="A37" s="422"/>
      <c r="B37" s="423"/>
      <c r="C37" s="1657" t="s">
        <v>148</v>
      </c>
      <c r="D37" s="1657"/>
      <c r="E37" s="87">
        <v>37</v>
      </c>
      <c r="F37" s="87">
        <v>29</v>
      </c>
      <c r="G37" s="87">
        <v>27</v>
      </c>
      <c r="H37" s="87">
        <v>28</v>
      </c>
      <c r="I37" s="87">
        <v>28</v>
      </c>
      <c r="J37" s="87">
        <v>26</v>
      </c>
      <c r="K37" s="87">
        <v>32</v>
      </c>
      <c r="L37" s="87">
        <v>30</v>
      </c>
      <c r="M37" s="87">
        <v>39</v>
      </c>
      <c r="N37" s="453"/>
      <c r="O37" s="422"/>
    </row>
    <row r="38" spans="1:15" ht="15" customHeight="1" x14ac:dyDescent="0.2">
      <c r="A38" s="410"/>
      <c r="B38" s="420"/>
      <c r="C38" s="1656" t="s">
        <v>346</v>
      </c>
      <c r="D38" s="1656"/>
      <c r="E38" s="450"/>
      <c r="F38" s="450"/>
      <c r="G38" s="450"/>
      <c r="H38" s="450"/>
      <c r="I38" s="450"/>
      <c r="J38" s="450"/>
      <c r="K38" s="450"/>
      <c r="L38" s="450"/>
      <c r="M38" s="450"/>
      <c r="N38" s="421"/>
      <c r="O38" s="410"/>
    </row>
    <row r="39" spans="1:15" ht="10.5" customHeight="1" x14ac:dyDescent="0.2">
      <c r="A39" s="410"/>
      <c r="B39" s="420"/>
      <c r="C39" s="99" t="s">
        <v>62</v>
      </c>
      <c r="D39" s="145"/>
      <c r="E39" s="454">
        <v>15334</v>
      </c>
      <c r="F39" s="454">
        <v>15384</v>
      </c>
      <c r="G39" s="454">
        <v>15122</v>
      </c>
      <c r="H39" s="454">
        <v>14725</v>
      </c>
      <c r="I39" s="454">
        <v>14495</v>
      </c>
      <c r="J39" s="454">
        <v>14593</v>
      </c>
      <c r="K39" s="454">
        <v>14014</v>
      </c>
      <c r="L39" s="454">
        <v>13658</v>
      </c>
      <c r="M39" s="454">
        <v>13416</v>
      </c>
      <c r="N39" s="421"/>
      <c r="O39" s="410">
        <v>24716</v>
      </c>
    </row>
    <row r="40" spans="1:15" ht="10.5" customHeight="1" x14ac:dyDescent="0.2">
      <c r="A40" s="410"/>
      <c r="B40" s="420"/>
      <c r="C40" s="99" t="s">
        <v>55</v>
      </c>
      <c r="D40" s="145"/>
      <c r="E40" s="454">
        <v>3518</v>
      </c>
      <c r="F40" s="454">
        <v>3684</v>
      </c>
      <c r="G40" s="454">
        <v>3806</v>
      </c>
      <c r="H40" s="454">
        <v>3816</v>
      </c>
      <c r="I40" s="454">
        <v>3830</v>
      </c>
      <c r="J40" s="454">
        <v>3767</v>
      </c>
      <c r="K40" s="454">
        <v>3458</v>
      </c>
      <c r="L40" s="454">
        <v>3141</v>
      </c>
      <c r="M40" s="454">
        <v>2992</v>
      </c>
      <c r="N40" s="421"/>
      <c r="O40" s="410">
        <v>5505</v>
      </c>
    </row>
    <row r="41" spans="1:15" ht="10.5" customHeight="1" x14ac:dyDescent="0.2">
      <c r="A41" s="410"/>
      <c r="B41" s="420"/>
      <c r="C41" s="99" t="s">
        <v>64</v>
      </c>
      <c r="D41" s="145"/>
      <c r="E41" s="454">
        <v>20031</v>
      </c>
      <c r="F41" s="454">
        <v>20126</v>
      </c>
      <c r="G41" s="454">
        <v>20131</v>
      </c>
      <c r="H41" s="454">
        <v>19457</v>
      </c>
      <c r="I41" s="454">
        <v>19089</v>
      </c>
      <c r="J41" s="454">
        <v>18663</v>
      </c>
      <c r="K41" s="454">
        <v>18077</v>
      </c>
      <c r="L41" s="454">
        <v>17392</v>
      </c>
      <c r="M41" s="454">
        <v>17057</v>
      </c>
      <c r="N41" s="421"/>
      <c r="O41" s="410">
        <v>35834</v>
      </c>
    </row>
    <row r="42" spans="1:15" ht="10.5" customHeight="1" x14ac:dyDescent="0.2">
      <c r="A42" s="410"/>
      <c r="B42" s="420"/>
      <c r="C42" s="99" t="s">
        <v>66</v>
      </c>
      <c r="D42" s="145"/>
      <c r="E42" s="454">
        <v>2257</v>
      </c>
      <c r="F42" s="454">
        <v>2330</v>
      </c>
      <c r="G42" s="454">
        <v>2329</v>
      </c>
      <c r="H42" s="454">
        <v>2293</v>
      </c>
      <c r="I42" s="454">
        <v>2309</v>
      </c>
      <c r="J42" s="454">
        <v>2244</v>
      </c>
      <c r="K42" s="454">
        <v>2212</v>
      </c>
      <c r="L42" s="454">
        <v>2026</v>
      </c>
      <c r="M42" s="454">
        <v>2048</v>
      </c>
      <c r="N42" s="421"/>
      <c r="O42" s="410">
        <v>3304</v>
      </c>
    </row>
    <row r="43" spans="1:15" ht="10.5" customHeight="1" x14ac:dyDescent="0.2">
      <c r="A43" s="410"/>
      <c r="B43" s="420"/>
      <c r="C43" s="99" t="s">
        <v>75</v>
      </c>
      <c r="D43" s="145"/>
      <c r="E43" s="454">
        <v>3855</v>
      </c>
      <c r="F43" s="454">
        <v>3862</v>
      </c>
      <c r="G43" s="454">
        <v>3937</v>
      </c>
      <c r="H43" s="454">
        <v>3848</v>
      </c>
      <c r="I43" s="454">
        <v>3752</v>
      </c>
      <c r="J43" s="454">
        <v>3678</v>
      </c>
      <c r="K43" s="454">
        <v>3618</v>
      </c>
      <c r="L43" s="454">
        <v>3411</v>
      </c>
      <c r="M43" s="454">
        <v>3355</v>
      </c>
      <c r="N43" s="421"/>
      <c r="O43" s="410">
        <v>6334</v>
      </c>
    </row>
    <row r="44" spans="1:15" ht="10.5" customHeight="1" x14ac:dyDescent="0.2">
      <c r="A44" s="410"/>
      <c r="B44" s="420"/>
      <c r="C44" s="99" t="s">
        <v>61</v>
      </c>
      <c r="D44" s="145"/>
      <c r="E44" s="454">
        <v>8240</v>
      </c>
      <c r="F44" s="454">
        <v>8474</v>
      </c>
      <c r="G44" s="454">
        <v>8399</v>
      </c>
      <c r="H44" s="454">
        <v>8355</v>
      </c>
      <c r="I44" s="454">
        <v>8103</v>
      </c>
      <c r="J44" s="454">
        <v>7983</v>
      </c>
      <c r="K44" s="454">
        <v>7874</v>
      </c>
      <c r="L44" s="454">
        <v>7399</v>
      </c>
      <c r="M44" s="454">
        <v>7367</v>
      </c>
      <c r="N44" s="421"/>
      <c r="O44" s="410">
        <v>14052</v>
      </c>
    </row>
    <row r="45" spans="1:15" ht="10.5" customHeight="1" x14ac:dyDescent="0.2">
      <c r="A45" s="410"/>
      <c r="B45" s="420"/>
      <c r="C45" s="99" t="s">
        <v>56</v>
      </c>
      <c r="D45" s="145"/>
      <c r="E45" s="454">
        <v>3957</v>
      </c>
      <c r="F45" s="454">
        <v>3751</v>
      </c>
      <c r="G45" s="454">
        <v>3784</v>
      </c>
      <c r="H45" s="454">
        <v>3578</v>
      </c>
      <c r="I45" s="454">
        <v>3574</v>
      </c>
      <c r="J45" s="454">
        <v>3727</v>
      </c>
      <c r="K45" s="454">
        <v>3573</v>
      </c>
      <c r="L45" s="454">
        <v>3189</v>
      </c>
      <c r="M45" s="454">
        <v>3083</v>
      </c>
      <c r="N45" s="421"/>
      <c r="O45" s="410">
        <v>5973</v>
      </c>
    </row>
    <row r="46" spans="1:15" ht="10.5" customHeight="1" x14ac:dyDescent="0.2">
      <c r="A46" s="410"/>
      <c r="B46" s="420"/>
      <c r="C46" s="99" t="s">
        <v>74</v>
      </c>
      <c r="D46" s="145"/>
      <c r="E46" s="454">
        <v>12528</v>
      </c>
      <c r="F46" s="454">
        <v>18189</v>
      </c>
      <c r="G46" s="454">
        <v>18569</v>
      </c>
      <c r="H46" s="454">
        <v>18854</v>
      </c>
      <c r="I46" s="454">
        <v>17449</v>
      </c>
      <c r="J46" s="454">
        <v>13012</v>
      </c>
      <c r="K46" s="454">
        <v>10504</v>
      </c>
      <c r="L46" s="454">
        <v>8461</v>
      </c>
      <c r="M46" s="454">
        <v>7243</v>
      </c>
      <c r="N46" s="421"/>
      <c r="O46" s="410">
        <v>26102</v>
      </c>
    </row>
    <row r="47" spans="1:15" ht="10.5" customHeight="1" x14ac:dyDescent="0.2">
      <c r="A47" s="410"/>
      <c r="B47" s="420"/>
      <c r="C47" s="99" t="s">
        <v>76</v>
      </c>
      <c r="D47" s="145"/>
      <c r="E47" s="454">
        <v>2873</v>
      </c>
      <c r="F47" s="454">
        <v>3014</v>
      </c>
      <c r="G47" s="454">
        <v>2975</v>
      </c>
      <c r="H47" s="454">
        <v>2921</v>
      </c>
      <c r="I47" s="454">
        <v>2818</v>
      </c>
      <c r="J47" s="454">
        <v>2695</v>
      </c>
      <c r="K47" s="454">
        <v>2618</v>
      </c>
      <c r="L47" s="454">
        <v>2440</v>
      </c>
      <c r="M47" s="454">
        <v>2409</v>
      </c>
      <c r="N47" s="421"/>
      <c r="O47" s="410">
        <v>4393</v>
      </c>
    </row>
    <row r="48" spans="1:15" ht="10.5" customHeight="1" x14ac:dyDescent="0.2">
      <c r="A48" s="410"/>
      <c r="B48" s="420"/>
      <c r="C48" s="99" t="s">
        <v>60</v>
      </c>
      <c r="D48" s="145"/>
      <c r="E48" s="454">
        <v>8743</v>
      </c>
      <c r="F48" s="454">
        <v>9001</v>
      </c>
      <c r="G48" s="454">
        <v>9241</v>
      </c>
      <c r="H48" s="454">
        <v>8721</v>
      </c>
      <c r="I48" s="454">
        <v>8435</v>
      </c>
      <c r="J48" s="454">
        <v>8302</v>
      </c>
      <c r="K48" s="454">
        <v>7914</v>
      </c>
      <c r="L48" s="454">
        <v>7560</v>
      </c>
      <c r="M48" s="454">
        <v>7500</v>
      </c>
      <c r="N48" s="421"/>
      <c r="O48" s="410">
        <v>16923</v>
      </c>
    </row>
    <row r="49" spans="1:15" ht="10.5" customHeight="1" x14ac:dyDescent="0.2">
      <c r="A49" s="410"/>
      <c r="B49" s="420"/>
      <c r="C49" s="99" t="s">
        <v>59</v>
      </c>
      <c r="D49" s="145"/>
      <c r="E49" s="454">
        <v>50699</v>
      </c>
      <c r="F49" s="454">
        <v>51115</v>
      </c>
      <c r="G49" s="454">
        <v>50710</v>
      </c>
      <c r="H49" s="454">
        <v>50378</v>
      </c>
      <c r="I49" s="454">
        <v>49458</v>
      </c>
      <c r="J49" s="454">
        <v>48890</v>
      </c>
      <c r="K49" s="454">
        <v>47588</v>
      </c>
      <c r="L49" s="454">
        <v>46143</v>
      </c>
      <c r="M49" s="454">
        <v>45697</v>
      </c>
      <c r="N49" s="421"/>
      <c r="O49" s="410">
        <v>81201</v>
      </c>
    </row>
    <row r="50" spans="1:15" ht="10.5" customHeight="1" x14ac:dyDescent="0.2">
      <c r="A50" s="410"/>
      <c r="B50" s="420"/>
      <c r="C50" s="99" t="s">
        <v>57</v>
      </c>
      <c r="D50" s="145"/>
      <c r="E50" s="454">
        <v>2870</v>
      </c>
      <c r="F50" s="454">
        <v>2853</v>
      </c>
      <c r="G50" s="454">
        <v>3053</v>
      </c>
      <c r="H50" s="454">
        <v>2864</v>
      </c>
      <c r="I50" s="454">
        <v>2769</v>
      </c>
      <c r="J50" s="454">
        <v>2784</v>
      </c>
      <c r="K50" s="454">
        <v>2684</v>
      </c>
      <c r="L50" s="454">
        <v>2448</v>
      </c>
      <c r="M50" s="454">
        <v>2310</v>
      </c>
      <c r="N50" s="421"/>
      <c r="O50" s="410">
        <v>4403</v>
      </c>
    </row>
    <row r="51" spans="1:15" ht="10.5" customHeight="1" x14ac:dyDescent="0.2">
      <c r="A51" s="410"/>
      <c r="B51" s="420"/>
      <c r="C51" s="99" t="s">
        <v>63</v>
      </c>
      <c r="D51" s="145"/>
      <c r="E51" s="454">
        <v>53356</v>
      </c>
      <c r="F51" s="454">
        <v>53842</v>
      </c>
      <c r="G51" s="454">
        <v>54684</v>
      </c>
      <c r="H51" s="454">
        <v>53014</v>
      </c>
      <c r="I51" s="454">
        <v>51750</v>
      </c>
      <c r="J51" s="454">
        <v>51147</v>
      </c>
      <c r="K51" s="454">
        <v>49711</v>
      </c>
      <c r="L51" s="454">
        <v>47518</v>
      </c>
      <c r="M51" s="454">
        <v>48364</v>
      </c>
      <c r="N51" s="421"/>
      <c r="O51" s="410">
        <v>88638</v>
      </c>
    </row>
    <row r="52" spans="1:15" ht="10.5" customHeight="1" x14ac:dyDescent="0.2">
      <c r="A52" s="410"/>
      <c r="B52" s="420"/>
      <c r="C52" s="99" t="s">
        <v>79</v>
      </c>
      <c r="D52" s="145"/>
      <c r="E52" s="454">
        <v>10331</v>
      </c>
      <c r="F52" s="454">
        <v>10560</v>
      </c>
      <c r="G52" s="454">
        <v>10822</v>
      </c>
      <c r="H52" s="454">
        <v>10596</v>
      </c>
      <c r="I52" s="454">
        <v>10238</v>
      </c>
      <c r="J52" s="454">
        <v>9928</v>
      </c>
      <c r="K52" s="454">
        <v>9244</v>
      </c>
      <c r="L52" s="454">
        <v>8635</v>
      </c>
      <c r="M52" s="454">
        <v>8305</v>
      </c>
      <c r="N52" s="421"/>
      <c r="O52" s="410">
        <v>18640</v>
      </c>
    </row>
    <row r="53" spans="1:15" ht="10.5" customHeight="1" x14ac:dyDescent="0.2">
      <c r="A53" s="410"/>
      <c r="B53" s="420"/>
      <c r="C53" s="99" t="s">
        <v>58</v>
      </c>
      <c r="D53" s="145"/>
      <c r="E53" s="454">
        <v>20943</v>
      </c>
      <c r="F53" s="454">
        <v>21674</v>
      </c>
      <c r="G53" s="454">
        <v>22050</v>
      </c>
      <c r="H53" s="454">
        <v>21439</v>
      </c>
      <c r="I53" s="454">
        <v>21277</v>
      </c>
      <c r="J53" s="454">
        <v>20945</v>
      </c>
      <c r="K53" s="454">
        <v>20433</v>
      </c>
      <c r="L53" s="454">
        <v>19562</v>
      </c>
      <c r="M53" s="454">
        <v>19358</v>
      </c>
      <c r="N53" s="421"/>
      <c r="O53" s="410">
        <v>35533</v>
      </c>
    </row>
    <row r="54" spans="1:15" ht="10.5" customHeight="1" x14ac:dyDescent="0.2">
      <c r="A54" s="410"/>
      <c r="B54" s="420"/>
      <c r="C54" s="99" t="s">
        <v>65</v>
      </c>
      <c r="D54" s="145"/>
      <c r="E54" s="454">
        <v>4333</v>
      </c>
      <c r="F54" s="454">
        <v>4411</v>
      </c>
      <c r="G54" s="454">
        <v>4426</v>
      </c>
      <c r="H54" s="454">
        <v>4336</v>
      </c>
      <c r="I54" s="454">
        <v>4195</v>
      </c>
      <c r="J54" s="454">
        <v>4132</v>
      </c>
      <c r="K54" s="454">
        <v>3966</v>
      </c>
      <c r="L54" s="454">
        <v>3742</v>
      </c>
      <c r="M54" s="454">
        <v>3687</v>
      </c>
      <c r="N54" s="421"/>
      <c r="O54" s="410">
        <v>6979</v>
      </c>
    </row>
    <row r="55" spans="1:15" ht="10.5" customHeight="1" x14ac:dyDescent="0.2">
      <c r="A55" s="410"/>
      <c r="B55" s="420"/>
      <c r="C55" s="99" t="s">
        <v>67</v>
      </c>
      <c r="D55" s="145"/>
      <c r="E55" s="454">
        <v>3722</v>
      </c>
      <c r="F55" s="454">
        <v>3838</v>
      </c>
      <c r="G55" s="454">
        <v>3904</v>
      </c>
      <c r="H55" s="454">
        <v>3924</v>
      </c>
      <c r="I55" s="454">
        <v>3856</v>
      </c>
      <c r="J55" s="454">
        <v>3744</v>
      </c>
      <c r="K55" s="454">
        <v>3593</v>
      </c>
      <c r="L55" s="454">
        <v>3398</v>
      </c>
      <c r="M55" s="454">
        <v>3371</v>
      </c>
      <c r="N55" s="421"/>
      <c r="O55" s="410">
        <v>5622</v>
      </c>
    </row>
    <row r="56" spans="1:15" ht="10.5" customHeight="1" x14ac:dyDescent="0.2">
      <c r="A56" s="410"/>
      <c r="B56" s="420"/>
      <c r="C56" s="99" t="s">
        <v>77</v>
      </c>
      <c r="D56" s="145"/>
      <c r="E56" s="454">
        <v>7755</v>
      </c>
      <c r="F56" s="454">
        <v>8195</v>
      </c>
      <c r="G56" s="454">
        <v>8318</v>
      </c>
      <c r="H56" s="454">
        <v>8169</v>
      </c>
      <c r="I56" s="454">
        <v>7844</v>
      </c>
      <c r="J56" s="454">
        <v>7612</v>
      </c>
      <c r="K56" s="454">
        <v>7396</v>
      </c>
      <c r="L56" s="454">
        <v>6918</v>
      </c>
      <c r="M56" s="454">
        <v>6723</v>
      </c>
      <c r="N56" s="421"/>
      <c r="O56" s="410">
        <v>12225</v>
      </c>
    </row>
    <row r="57" spans="1:15" ht="10.5" customHeight="1" x14ac:dyDescent="0.2">
      <c r="A57" s="410"/>
      <c r="B57" s="420"/>
      <c r="C57" s="99" t="s">
        <v>131</v>
      </c>
      <c r="D57" s="145"/>
      <c r="E57" s="454">
        <v>6530</v>
      </c>
      <c r="F57" s="454">
        <v>7064</v>
      </c>
      <c r="G57" s="454">
        <v>6977</v>
      </c>
      <c r="H57" s="454">
        <v>6925</v>
      </c>
      <c r="I57" s="454">
        <v>6743</v>
      </c>
      <c r="J57" s="454">
        <v>6716</v>
      </c>
      <c r="K57" s="454">
        <v>7024</v>
      </c>
      <c r="L57" s="454">
        <v>6809</v>
      </c>
      <c r="M57" s="454">
        <v>6983</v>
      </c>
      <c r="N57" s="421"/>
      <c r="O57" s="410">
        <v>8291</v>
      </c>
    </row>
    <row r="58" spans="1:15" ht="10.5" customHeight="1" x14ac:dyDescent="0.2">
      <c r="A58" s="410"/>
      <c r="B58" s="420"/>
      <c r="C58" s="99" t="s">
        <v>132</v>
      </c>
      <c r="D58" s="145"/>
      <c r="E58" s="454">
        <v>7466</v>
      </c>
      <c r="F58" s="454">
        <v>7973</v>
      </c>
      <c r="G58" s="454">
        <v>7750</v>
      </c>
      <c r="H58" s="454">
        <v>7930</v>
      </c>
      <c r="I58" s="454">
        <v>7853</v>
      </c>
      <c r="J58" s="454">
        <v>7608</v>
      </c>
      <c r="K58" s="454">
        <v>7348</v>
      </c>
      <c r="L58" s="454">
        <v>7024</v>
      </c>
      <c r="M58" s="454">
        <v>6902</v>
      </c>
      <c r="N58" s="421"/>
      <c r="O58" s="410">
        <v>12043</v>
      </c>
    </row>
    <row r="59" spans="1:15" s="452" customFormat="1" ht="15" customHeight="1" x14ac:dyDescent="0.2">
      <c r="A59" s="448"/>
      <c r="B59" s="449"/>
      <c r="C59" s="721" t="s">
        <v>149</v>
      </c>
      <c r="D59" s="721"/>
      <c r="E59" s="450"/>
      <c r="F59" s="450"/>
      <c r="G59" s="450"/>
      <c r="H59" s="450"/>
      <c r="I59" s="450"/>
      <c r="J59" s="450"/>
      <c r="K59" s="450"/>
      <c r="L59" s="450"/>
      <c r="M59" s="450"/>
      <c r="N59" s="451"/>
      <c r="O59" s="448"/>
    </row>
    <row r="60" spans="1:15" s="424" customFormat="1" ht="13.5" customHeight="1" x14ac:dyDescent="0.2">
      <c r="A60" s="422"/>
      <c r="B60" s="423"/>
      <c r="C60" s="1657" t="s">
        <v>150</v>
      </c>
      <c r="D60" s="1657"/>
      <c r="E60" s="455">
        <v>451.52</v>
      </c>
      <c r="F60" s="455">
        <v>450.65</v>
      </c>
      <c r="G60" s="455">
        <v>447.39</v>
      </c>
      <c r="H60" s="455">
        <v>455.86</v>
      </c>
      <c r="I60" s="455">
        <v>455.34</v>
      </c>
      <c r="J60" s="455">
        <v>450.47</v>
      </c>
      <c r="K60" s="455">
        <v>449.15</v>
      </c>
      <c r="L60" s="455">
        <v>458.62</v>
      </c>
      <c r="M60" s="455">
        <v>452.61</v>
      </c>
      <c r="N60" s="453"/>
      <c r="O60" s="422">
        <v>491.25</v>
      </c>
    </row>
    <row r="61" spans="1:15" ht="9.75" customHeight="1" x14ac:dyDescent="0.2">
      <c r="A61" s="410"/>
      <c r="B61" s="420"/>
      <c r="C61" s="1654" t="s">
        <v>700</v>
      </c>
      <c r="D61" s="1654"/>
      <c r="E61" s="1654"/>
      <c r="F61" s="1654"/>
      <c r="G61" s="1654"/>
      <c r="H61" s="1654"/>
      <c r="I61" s="1654"/>
      <c r="J61" s="1654"/>
      <c r="K61" s="1654"/>
      <c r="L61" s="1654"/>
      <c r="M61" s="1654"/>
      <c r="N61" s="421"/>
      <c r="O61" s="410"/>
    </row>
    <row r="62" spans="1:15" ht="9" customHeight="1" thickBot="1" x14ac:dyDescent="0.25">
      <c r="A62" s="410"/>
      <c r="B62" s="420"/>
      <c r="C62" s="365"/>
      <c r="D62" s="365"/>
      <c r="E62" s="365"/>
      <c r="F62" s="365"/>
      <c r="G62" s="365"/>
      <c r="H62" s="365"/>
      <c r="I62" s="365"/>
      <c r="J62" s="365"/>
      <c r="K62" s="365"/>
      <c r="L62" s="365"/>
      <c r="M62" s="365"/>
      <c r="N62" s="421"/>
      <c r="O62" s="410"/>
    </row>
    <row r="63" spans="1:15" ht="13.5" customHeight="1" thickBot="1" x14ac:dyDescent="0.25">
      <c r="A63" s="410"/>
      <c r="B63" s="420"/>
      <c r="C63" s="1637" t="s">
        <v>22</v>
      </c>
      <c r="D63" s="1638"/>
      <c r="E63" s="1638"/>
      <c r="F63" s="1638"/>
      <c r="G63" s="1638"/>
      <c r="H63" s="1638"/>
      <c r="I63" s="1638"/>
      <c r="J63" s="1638"/>
      <c r="K63" s="1638"/>
      <c r="L63" s="1638"/>
      <c r="M63" s="1639"/>
      <c r="N63" s="421"/>
      <c r="O63" s="410"/>
    </row>
    <row r="64" spans="1:15" ht="9.75" customHeight="1" x14ac:dyDescent="0.2">
      <c r="A64" s="410"/>
      <c r="B64" s="420"/>
      <c r="C64" s="93" t="s">
        <v>78</v>
      </c>
      <c r="D64" s="439"/>
      <c r="E64" s="457"/>
      <c r="F64" s="457"/>
      <c r="G64" s="457"/>
      <c r="H64" s="457"/>
      <c r="I64" s="457"/>
      <c r="J64" s="457"/>
      <c r="K64" s="457"/>
      <c r="L64" s="457"/>
      <c r="M64" s="457"/>
      <c r="N64" s="421"/>
      <c r="O64" s="410"/>
    </row>
    <row r="65" spans="1:15" ht="13.5" customHeight="1" x14ac:dyDescent="0.2">
      <c r="A65" s="410"/>
      <c r="B65" s="420"/>
      <c r="C65" s="1651" t="s">
        <v>146</v>
      </c>
      <c r="D65" s="1651"/>
      <c r="E65" s="450">
        <f t="shared" ref="E65:L65" si="0">+E66+E67</f>
        <v>111145</v>
      </c>
      <c r="F65" s="450">
        <f t="shared" si="0"/>
        <v>131341</v>
      </c>
      <c r="G65" s="450">
        <f t="shared" si="0"/>
        <v>95338</v>
      </c>
      <c r="H65" s="450">
        <f t="shared" si="0"/>
        <v>123675</v>
      </c>
      <c r="I65" s="450">
        <f t="shared" si="0"/>
        <v>113980</v>
      </c>
      <c r="J65" s="450">
        <f t="shared" si="0"/>
        <v>130475</v>
      </c>
      <c r="K65" s="450">
        <f t="shared" si="0"/>
        <v>111875</v>
      </c>
      <c r="L65" s="450">
        <f t="shared" si="0"/>
        <v>111636</v>
      </c>
      <c r="M65" s="450">
        <f t="shared" ref="M65" si="1">+M66+M67</f>
        <v>123562</v>
      </c>
      <c r="N65" s="421"/>
      <c r="O65" s="410"/>
    </row>
    <row r="66" spans="1:15" ht="11.25" customHeight="1" x14ac:dyDescent="0.2">
      <c r="A66" s="410"/>
      <c r="B66" s="420"/>
      <c r="C66" s="99" t="s">
        <v>72</v>
      </c>
      <c r="D66" s="719"/>
      <c r="E66" s="454">
        <v>43479</v>
      </c>
      <c r="F66" s="454">
        <v>51540</v>
      </c>
      <c r="G66" s="454">
        <v>38053</v>
      </c>
      <c r="H66" s="454">
        <v>48146</v>
      </c>
      <c r="I66" s="454">
        <v>44835</v>
      </c>
      <c r="J66" s="454">
        <v>51345</v>
      </c>
      <c r="K66" s="454">
        <v>43860</v>
      </c>
      <c r="L66" s="454">
        <v>43625</v>
      </c>
      <c r="M66" s="454">
        <v>49125</v>
      </c>
      <c r="N66" s="421"/>
      <c r="O66" s="410"/>
    </row>
    <row r="67" spans="1:15" ht="11.25" customHeight="1" x14ac:dyDescent="0.2">
      <c r="A67" s="410"/>
      <c r="B67" s="420"/>
      <c r="C67" s="99" t="s">
        <v>71</v>
      </c>
      <c r="D67" s="719"/>
      <c r="E67" s="454">
        <v>67666</v>
      </c>
      <c r="F67" s="454">
        <v>79801</v>
      </c>
      <c r="G67" s="454">
        <v>57285</v>
      </c>
      <c r="H67" s="454">
        <v>75529</v>
      </c>
      <c r="I67" s="454">
        <v>69145</v>
      </c>
      <c r="J67" s="454">
        <v>79130</v>
      </c>
      <c r="K67" s="454">
        <v>68015</v>
      </c>
      <c r="L67" s="454">
        <v>68011</v>
      </c>
      <c r="M67" s="454">
        <v>74437</v>
      </c>
      <c r="N67" s="421"/>
      <c r="O67" s="410">
        <v>58328</v>
      </c>
    </row>
    <row r="68" spans="1:15" s="452" customFormat="1" ht="12" customHeight="1" x14ac:dyDescent="0.2">
      <c r="A68" s="448"/>
      <c r="B68" s="449"/>
      <c r="C68" s="1654" t="s">
        <v>701</v>
      </c>
      <c r="D68" s="1654"/>
      <c r="E68" s="1654"/>
      <c r="F68" s="1654"/>
      <c r="G68" s="1654"/>
      <c r="H68" s="1654"/>
      <c r="I68" s="1654"/>
      <c r="J68" s="1654"/>
      <c r="K68" s="1654"/>
      <c r="L68" s="1654"/>
      <c r="M68" s="1654"/>
      <c r="N68" s="421"/>
      <c r="O68" s="448"/>
    </row>
    <row r="69" spans="1:15" ht="13.5" customHeight="1" x14ac:dyDescent="0.2">
      <c r="A69" s="410"/>
      <c r="B69" s="420"/>
      <c r="C69" s="458" t="s">
        <v>442</v>
      </c>
      <c r="D69" s="94"/>
      <c r="E69" s="94"/>
      <c r="F69" s="94"/>
      <c r="G69" s="808" t="s">
        <v>135</v>
      </c>
      <c r="H69" s="94"/>
      <c r="I69" s="94"/>
      <c r="J69" s="94"/>
      <c r="K69" s="94"/>
      <c r="L69" s="94"/>
      <c r="M69" s="94"/>
      <c r="N69" s="421"/>
      <c r="O69" s="410"/>
    </row>
    <row r="70" spans="1:15" ht="9" customHeight="1" x14ac:dyDescent="0.2">
      <c r="A70" s="410"/>
      <c r="B70" s="420"/>
      <c r="C70" s="1652" t="s">
        <v>244</v>
      </c>
      <c r="D70" s="1652"/>
      <c r="E70" s="1652"/>
      <c r="F70" s="1652"/>
      <c r="G70" s="1652"/>
      <c r="H70" s="1652"/>
      <c r="I70" s="1652"/>
      <c r="J70" s="1652"/>
      <c r="K70" s="1652"/>
      <c r="L70" s="1652"/>
      <c r="M70" s="1652"/>
      <c r="N70" s="421"/>
      <c r="O70" s="410"/>
    </row>
    <row r="71" spans="1:15" ht="9" customHeight="1" x14ac:dyDescent="0.2">
      <c r="A71" s="410"/>
      <c r="B71" s="420"/>
      <c r="C71" s="834" t="s">
        <v>245</v>
      </c>
      <c r="D71" s="834"/>
      <c r="E71" s="834"/>
      <c r="F71" s="834"/>
      <c r="G71" s="834"/>
      <c r="H71" s="834"/>
      <c r="I71" s="834"/>
      <c r="K71" s="1652"/>
      <c r="L71" s="1652"/>
      <c r="M71" s="1652"/>
      <c r="N71" s="1653"/>
      <c r="O71" s="410"/>
    </row>
    <row r="72" spans="1:15" ht="13.5" customHeight="1" x14ac:dyDescent="0.2">
      <c r="A72" s="410"/>
      <c r="B72" s="420"/>
      <c r="C72" s="410"/>
      <c r="D72" s="410"/>
      <c r="E72" s="417"/>
      <c r="F72" s="417"/>
      <c r="G72" s="417"/>
      <c r="H72" s="417"/>
      <c r="I72" s="417"/>
      <c r="J72" s="417"/>
      <c r="K72" s="1520">
        <v>42583</v>
      </c>
      <c r="L72" s="1520"/>
      <c r="M72" s="1520"/>
      <c r="N72" s="460">
        <v>19</v>
      </c>
      <c r="O72" s="417"/>
    </row>
    <row r="73" spans="1:15" ht="13.5" customHeight="1" x14ac:dyDescent="0.2"/>
  </sheetData>
  <mergeCells count="31">
    <mergeCell ref="C25:D25"/>
    <mergeCell ref="B1:D1"/>
    <mergeCell ref="B2:D2"/>
    <mergeCell ref="C4:M4"/>
    <mergeCell ref="C5:D6"/>
    <mergeCell ref="C8:D8"/>
    <mergeCell ref="C18:M18"/>
    <mergeCell ref="C20:M20"/>
    <mergeCell ref="C22:D22"/>
    <mergeCell ref="C24:D24"/>
    <mergeCell ref="E6:F6"/>
    <mergeCell ref="G6:M6"/>
    <mergeCell ref="C61:M61"/>
    <mergeCell ref="C26:D26"/>
    <mergeCell ref="C27:D27"/>
    <mergeCell ref="C28:M28"/>
    <mergeCell ref="C30:M30"/>
    <mergeCell ref="C32:D32"/>
    <mergeCell ref="C34:D34"/>
    <mergeCell ref="C35:D35"/>
    <mergeCell ref="C36:D36"/>
    <mergeCell ref="C37:D37"/>
    <mergeCell ref="C38:D38"/>
    <mergeCell ref="C60:D60"/>
    <mergeCell ref="C63:M63"/>
    <mergeCell ref="C65:D65"/>
    <mergeCell ref="C70:M70"/>
    <mergeCell ref="K72:M72"/>
    <mergeCell ref="K71:N71"/>
    <mergeCell ref="C68:H68"/>
    <mergeCell ref="I68:M68"/>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Z73"/>
  <sheetViews>
    <sheetView zoomScaleNormal="100" workbookViewId="0"/>
  </sheetViews>
  <sheetFormatPr defaultRowHeight="12.75" x14ac:dyDescent="0.2"/>
  <cols>
    <col min="1" max="1" width="0.85546875" style="415" customWidth="1"/>
    <col min="2" max="2" width="2.5703125" style="415" customWidth="1"/>
    <col min="3" max="3" width="0.7109375" style="415" customWidth="1"/>
    <col min="4" max="4" width="31.7109375" style="415" customWidth="1"/>
    <col min="5" max="7" width="4.7109375" style="693" customWidth="1"/>
    <col min="8" max="11" width="4.7109375" style="591" customWidth="1"/>
    <col min="12" max="13" width="4.7109375" style="693" customWidth="1"/>
    <col min="14" max="15" width="4.7109375" style="591" customWidth="1"/>
    <col min="16" max="17" width="4.7109375" style="693" customWidth="1"/>
    <col min="18" max="18" width="2.42578125" style="723" customWidth="1"/>
    <col min="19" max="19" width="0.85546875" style="415" customWidth="1"/>
    <col min="20" max="20" width="9.140625" style="415"/>
    <col min="21" max="24" width="9.140625" style="1220"/>
    <col min="25" max="16384" width="9.140625" style="415"/>
  </cols>
  <sheetData>
    <row r="1" spans="1:24" ht="13.5" customHeight="1" x14ac:dyDescent="0.2">
      <c r="A1" s="410"/>
      <c r="B1" s="972"/>
      <c r="C1" s="972"/>
      <c r="E1" s="1669" t="s">
        <v>326</v>
      </c>
      <c r="F1" s="1669"/>
      <c r="G1" s="1669"/>
      <c r="H1" s="1669"/>
      <c r="I1" s="1669"/>
      <c r="J1" s="1669"/>
      <c r="K1" s="1669"/>
      <c r="L1" s="1669"/>
      <c r="M1" s="1669"/>
      <c r="N1" s="1669"/>
      <c r="O1" s="1669"/>
      <c r="P1" s="1669"/>
      <c r="Q1" s="1669"/>
      <c r="R1" s="724"/>
      <c r="S1" s="410"/>
    </row>
    <row r="2" spans="1:24" ht="6" customHeight="1" x14ac:dyDescent="0.2">
      <c r="A2" s="410"/>
      <c r="B2" s="973"/>
      <c r="C2" s="974"/>
      <c r="D2" s="974"/>
      <c r="E2" s="648"/>
      <c r="F2" s="648"/>
      <c r="G2" s="648"/>
      <c r="H2" s="649"/>
      <c r="I2" s="649"/>
      <c r="J2" s="649"/>
      <c r="K2" s="649"/>
      <c r="L2" s="648"/>
      <c r="M2" s="648"/>
      <c r="N2" s="649"/>
      <c r="O2" s="649"/>
      <c r="P2" s="648"/>
      <c r="Q2" s="648" t="s">
        <v>327</v>
      </c>
      <c r="R2" s="725"/>
      <c r="S2" s="420"/>
    </row>
    <row r="3" spans="1:24" ht="13.5" customHeight="1" thickBot="1" x14ac:dyDescent="0.25">
      <c r="A3" s="410"/>
      <c r="B3" s="479"/>
      <c r="C3" s="420"/>
      <c r="D3" s="420"/>
      <c r="E3" s="650"/>
      <c r="F3" s="650"/>
      <c r="G3" s="650"/>
      <c r="H3" s="597"/>
      <c r="I3" s="597"/>
      <c r="J3" s="597"/>
      <c r="K3" s="597"/>
      <c r="L3" s="650"/>
      <c r="M3" s="650"/>
      <c r="N3" s="597"/>
      <c r="O3" s="597"/>
      <c r="P3" s="1670" t="s">
        <v>73</v>
      </c>
      <c r="Q3" s="1670"/>
      <c r="R3" s="726"/>
      <c r="S3" s="420"/>
    </row>
    <row r="4" spans="1:24" ht="13.5" customHeight="1" thickBot="1" x14ac:dyDescent="0.25">
      <c r="A4" s="410"/>
      <c r="B4" s="479"/>
      <c r="C4" s="633" t="s">
        <v>387</v>
      </c>
      <c r="D4" s="651"/>
      <c r="E4" s="652"/>
      <c r="F4" s="652"/>
      <c r="G4" s="652"/>
      <c r="H4" s="652"/>
      <c r="I4" s="652"/>
      <c r="J4" s="652"/>
      <c r="K4" s="652"/>
      <c r="L4" s="652"/>
      <c r="M4" s="652"/>
      <c r="N4" s="652"/>
      <c r="O4" s="652"/>
      <c r="P4" s="652"/>
      <c r="Q4" s="653"/>
      <c r="R4" s="724"/>
      <c r="S4" s="88"/>
    </row>
    <row r="5" spans="1:24" s="440" customFormat="1" ht="4.5" customHeight="1" x14ac:dyDescent="0.2">
      <c r="A5" s="410"/>
      <c r="B5" s="479"/>
      <c r="C5" s="654"/>
      <c r="D5" s="654"/>
      <c r="E5" s="655"/>
      <c r="F5" s="655"/>
      <c r="G5" s="655"/>
      <c r="H5" s="655"/>
      <c r="I5" s="655"/>
      <c r="J5" s="655"/>
      <c r="K5" s="655"/>
      <c r="L5" s="655"/>
      <c r="M5" s="655"/>
      <c r="N5" s="655"/>
      <c r="O5" s="655"/>
      <c r="P5" s="655"/>
      <c r="Q5" s="655"/>
      <c r="R5" s="724"/>
      <c r="S5" s="88"/>
      <c r="T5" s="415"/>
      <c r="U5" s="1220"/>
      <c r="V5" s="1220"/>
      <c r="W5" s="1220"/>
      <c r="X5" s="1220"/>
    </row>
    <row r="6" spans="1:24" s="440" customFormat="1" ht="13.5" customHeight="1" x14ac:dyDescent="0.2">
      <c r="A6" s="410"/>
      <c r="B6" s="479"/>
      <c r="C6" s="654"/>
      <c r="D6" s="654"/>
      <c r="E6" s="1672">
        <v>2015</v>
      </c>
      <c r="F6" s="1672"/>
      <c r="G6" s="1672"/>
      <c r="H6" s="1672"/>
      <c r="I6" s="1672"/>
      <c r="J6" s="1672"/>
      <c r="K6" s="1586">
        <v>2016</v>
      </c>
      <c r="L6" s="1586"/>
      <c r="M6" s="1586"/>
      <c r="N6" s="1586"/>
      <c r="O6" s="1586"/>
      <c r="P6" s="1586"/>
      <c r="Q6" s="1586"/>
      <c r="R6" s="724"/>
      <c r="S6" s="88"/>
      <c r="T6" s="415"/>
      <c r="U6" s="1220"/>
      <c r="V6" s="1220"/>
      <c r="W6" s="1220"/>
      <c r="X6" s="1220"/>
    </row>
    <row r="7" spans="1:24" s="440" customFormat="1" ht="13.5" customHeight="1" x14ac:dyDescent="0.2">
      <c r="A7" s="410"/>
      <c r="B7" s="479"/>
      <c r="C7" s="654"/>
      <c r="D7" s="654"/>
      <c r="E7" s="795" t="s">
        <v>99</v>
      </c>
      <c r="F7" s="795" t="s">
        <v>98</v>
      </c>
      <c r="G7" s="795" t="s">
        <v>97</v>
      </c>
      <c r="H7" s="795" t="s">
        <v>96</v>
      </c>
      <c r="I7" s="795" t="s">
        <v>95</v>
      </c>
      <c r="J7" s="795" t="s">
        <v>94</v>
      </c>
      <c r="K7" s="795" t="s">
        <v>93</v>
      </c>
      <c r="L7" s="795" t="s">
        <v>104</v>
      </c>
      <c r="M7" s="795" t="s">
        <v>103</v>
      </c>
      <c r="N7" s="795" t="s">
        <v>102</v>
      </c>
      <c r="O7" s="795" t="s">
        <v>101</v>
      </c>
      <c r="P7" s="795" t="s">
        <v>100</v>
      </c>
      <c r="Q7" s="795" t="s">
        <v>99</v>
      </c>
      <c r="R7" s="724"/>
      <c r="S7" s="428"/>
      <c r="T7" s="415"/>
      <c r="U7" s="1220"/>
      <c r="V7" s="1220"/>
      <c r="W7" s="1220"/>
      <c r="X7" s="1220"/>
    </row>
    <row r="8" spans="1:24" s="440" customFormat="1" ht="3.75" customHeight="1" x14ac:dyDescent="0.2">
      <c r="A8" s="410"/>
      <c r="B8" s="479"/>
      <c r="C8" s="654"/>
      <c r="D8" s="654"/>
      <c r="E8" s="428"/>
      <c r="F8" s="428"/>
      <c r="G8" s="428"/>
      <c r="H8" s="428"/>
      <c r="I8" s="428"/>
      <c r="J8" s="428"/>
      <c r="K8" s="428"/>
      <c r="L8" s="428"/>
      <c r="M8" s="428"/>
      <c r="N8" s="428"/>
      <c r="O8" s="428"/>
      <c r="P8" s="428"/>
      <c r="Q8" s="428"/>
      <c r="R8" s="724"/>
      <c r="S8" s="428"/>
      <c r="T8" s="415"/>
      <c r="U8" s="1220"/>
      <c r="V8" s="1220"/>
      <c r="W8" s="1220"/>
      <c r="X8" s="1220"/>
    </row>
    <row r="9" spans="1:24" s="658" customFormat="1" ht="15.75" customHeight="1" x14ac:dyDescent="0.2">
      <c r="A9" s="656"/>
      <c r="B9" s="509"/>
      <c r="C9" s="970" t="s">
        <v>311</v>
      </c>
      <c r="D9" s="970"/>
      <c r="E9" s="360">
        <v>1.4001036858992633</v>
      </c>
      <c r="F9" s="360">
        <v>1.4305653462830348</v>
      </c>
      <c r="G9" s="360">
        <v>1.4349324816535562</v>
      </c>
      <c r="H9" s="360">
        <v>1.1916079607906749</v>
      </c>
      <c r="I9" s="360">
        <v>0.94963670925825461</v>
      </c>
      <c r="J9" s="360">
        <v>0.71144900458829929</v>
      </c>
      <c r="K9" s="360">
        <v>0.76237856925373648</v>
      </c>
      <c r="L9" s="360">
        <v>0.78559662457426338</v>
      </c>
      <c r="M9" s="360">
        <v>0.98034503900241343</v>
      </c>
      <c r="N9" s="360">
        <v>1.1146128824564148</v>
      </c>
      <c r="O9" s="360">
        <v>1.216794159628922</v>
      </c>
      <c r="P9" s="360">
        <v>1.2326542659554811</v>
      </c>
      <c r="Q9" s="360">
        <v>1.2586108185851244</v>
      </c>
      <c r="R9" s="727"/>
      <c r="S9" s="397"/>
      <c r="T9" s="792"/>
      <c r="U9" s="1708"/>
      <c r="V9" s="1708"/>
      <c r="W9" s="1708"/>
      <c r="X9" s="1708"/>
    </row>
    <row r="10" spans="1:24" s="658" customFormat="1" ht="15.75" customHeight="1" x14ac:dyDescent="0.2">
      <c r="A10" s="656"/>
      <c r="B10" s="509"/>
      <c r="C10" s="970" t="s">
        <v>312</v>
      </c>
      <c r="D10" s="222"/>
      <c r="E10" s="659"/>
      <c r="F10" s="659"/>
      <c r="G10" s="659"/>
      <c r="H10" s="659"/>
      <c r="I10" s="659"/>
      <c r="J10" s="659"/>
      <c r="K10" s="659"/>
      <c r="L10" s="659"/>
      <c r="M10" s="659"/>
      <c r="N10" s="659"/>
      <c r="O10" s="659"/>
      <c r="P10" s="659"/>
      <c r="Q10" s="659"/>
      <c r="R10" s="728"/>
      <c r="S10" s="397"/>
      <c r="T10" s="792"/>
      <c r="U10" s="1708"/>
      <c r="V10" s="1708"/>
      <c r="W10" s="1708"/>
      <c r="X10" s="1708"/>
    </row>
    <row r="11" spans="1:24" s="440" customFormat="1" ht="11.25" customHeight="1" x14ac:dyDescent="0.2">
      <c r="A11" s="410"/>
      <c r="B11" s="479"/>
      <c r="C11" s="420"/>
      <c r="D11" s="99" t="s">
        <v>494</v>
      </c>
      <c r="E11" s="660">
        <v>-0.10611897901111104</v>
      </c>
      <c r="F11" s="660">
        <v>-0.19340871528888873</v>
      </c>
      <c r="G11" s="660">
        <v>-0.10269202406666651</v>
      </c>
      <c r="H11" s="660">
        <v>-0.86863819789999985</v>
      </c>
      <c r="I11" s="660">
        <v>-1.4138489928111111</v>
      </c>
      <c r="J11" s="660">
        <v>-1.7766430898444441</v>
      </c>
      <c r="K11" s="660">
        <v>-1.1747457713111111</v>
      </c>
      <c r="L11" s="660">
        <v>-0.87600675886666668</v>
      </c>
      <c r="M11" s="660">
        <v>-1.0917661205444444</v>
      </c>
      <c r="N11" s="660">
        <v>-1.8072660749111111</v>
      </c>
      <c r="O11" s="660">
        <v>-2.0767208458444446</v>
      </c>
      <c r="P11" s="660">
        <v>-1.5095743140777778</v>
      </c>
      <c r="Q11" s="660">
        <v>-1.2692790975333332</v>
      </c>
      <c r="R11" s="587"/>
      <c r="S11" s="88"/>
      <c r="T11" s="792"/>
      <c r="U11" s="1708"/>
      <c r="V11" s="1708"/>
      <c r="W11" s="1708"/>
      <c r="X11" s="1708"/>
    </row>
    <row r="12" spans="1:24" s="440" customFormat="1" ht="12.75" customHeight="1" x14ac:dyDescent="0.2">
      <c r="A12" s="410"/>
      <c r="B12" s="479"/>
      <c r="C12" s="420"/>
      <c r="D12" s="99" t="s">
        <v>491</v>
      </c>
      <c r="E12" s="660">
        <v>-36.354964127450003</v>
      </c>
      <c r="F12" s="660">
        <v>-34.372666383733332</v>
      </c>
      <c r="G12" s="660">
        <v>-33.191836193216666</v>
      </c>
      <c r="H12" s="660">
        <v>-34.067735186233335</v>
      </c>
      <c r="I12" s="660">
        <v>-35.871302118449996</v>
      </c>
      <c r="J12" s="660">
        <v>-36.399787655466668</v>
      </c>
      <c r="K12" s="660">
        <v>-34.843363003783331</v>
      </c>
      <c r="L12" s="660">
        <v>-34.073193046083333</v>
      </c>
      <c r="M12" s="660">
        <v>-32.823662777316663</v>
      </c>
      <c r="N12" s="660">
        <v>-33.07523287155</v>
      </c>
      <c r="O12" s="660">
        <v>-32.570558462433333</v>
      </c>
      <c r="P12" s="660">
        <v>-32.745192968766673</v>
      </c>
      <c r="Q12" s="660">
        <v>-32.080188164050007</v>
      </c>
      <c r="R12" s="587"/>
      <c r="S12" s="88"/>
      <c r="T12" s="792"/>
      <c r="U12" s="1708"/>
      <c r="V12" s="1708"/>
      <c r="W12" s="1708"/>
      <c r="X12" s="1708"/>
    </row>
    <row r="13" spans="1:24" s="440" customFormat="1" ht="12" customHeight="1" x14ac:dyDescent="0.2">
      <c r="A13" s="410"/>
      <c r="B13" s="479"/>
      <c r="C13" s="420"/>
      <c r="D13" s="99" t="s">
        <v>492</v>
      </c>
      <c r="E13" s="660">
        <v>1.3099548704555553</v>
      </c>
      <c r="F13" s="660">
        <v>1.3328277663555552</v>
      </c>
      <c r="G13" s="660">
        <v>1.5183312043555552</v>
      </c>
      <c r="H13" s="660">
        <v>1.2557149571666666</v>
      </c>
      <c r="I13" s="660">
        <v>0.52667244098888877</v>
      </c>
      <c r="J13" s="660">
        <v>0.38379489531111105</v>
      </c>
      <c r="K13" s="660">
        <v>-0.30764528276666669</v>
      </c>
      <c r="L13" s="660">
        <v>-0.21301830933333329</v>
      </c>
      <c r="M13" s="660">
        <v>-0.50857276448888888</v>
      </c>
      <c r="N13" s="660">
        <v>0.69964303446666654</v>
      </c>
      <c r="O13" s="660">
        <v>1.7722335223999999</v>
      </c>
      <c r="P13" s="660">
        <v>3.4020633576333332</v>
      </c>
      <c r="Q13" s="660">
        <v>4.6901804210333333</v>
      </c>
      <c r="R13" s="587"/>
      <c r="S13" s="88"/>
      <c r="T13" s="792"/>
      <c r="U13" s="1702"/>
      <c r="V13" s="1703"/>
      <c r="W13" s="1220"/>
      <c r="X13" s="1220"/>
    </row>
    <row r="14" spans="1:24" s="440" customFormat="1" ht="12" customHeight="1" x14ac:dyDescent="0.2">
      <c r="A14" s="410"/>
      <c r="B14" s="479"/>
      <c r="C14" s="420"/>
      <c r="D14" s="99" t="s">
        <v>152</v>
      </c>
      <c r="E14" s="660">
        <v>10.299208877333335</v>
      </c>
      <c r="F14" s="660">
        <v>10.582337600666667</v>
      </c>
      <c r="G14" s="660">
        <v>10.037158844333334</v>
      </c>
      <c r="H14" s="660">
        <v>9.0281058567777777</v>
      </c>
      <c r="I14" s="660">
        <v>8.2216205507777786</v>
      </c>
      <c r="J14" s="660">
        <v>6.8173745482222223</v>
      </c>
      <c r="K14" s="660">
        <v>5.8742971318888886</v>
      </c>
      <c r="L14" s="660">
        <v>5.2055587148888893</v>
      </c>
      <c r="M14" s="660">
        <v>5.9322632686666665</v>
      </c>
      <c r="N14" s="660">
        <v>8.5621117784444447</v>
      </c>
      <c r="O14" s="660">
        <v>7.745382525666666</v>
      </c>
      <c r="P14" s="660">
        <v>7.5636415947777769</v>
      </c>
      <c r="Q14" s="660">
        <v>5.7219812668888892</v>
      </c>
      <c r="R14" s="587"/>
      <c r="S14" s="88"/>
      <c r="T14" s="792"/>
      <c r="U14" s="1702"/>
      <c r="V14" s="1703"/>
      <c r="W14" s="1220"/>
      <c r="X14" s="1220"/>
    </row>
    <row r="15" spans="1:24" s="440" customFormat="1" ht="10.5" customHeight="1" x14ac:dyDescent="0.2">
      <c r="A15" s="410"/>
      <c r="B15" s="479"/>
      <c r="C15" s="420"/>
      <c r="D15" s="176"/>
      <c r="E15" s="661"/>
      <c r="F15" s="661"/>
      <c r="G15" s="661"/>
      <c r="H15" s="661"/>
      <c r="I15" s="661"/>
      <c r="J15" s="661"/>
      <c r="K15" s="661"/>
      <c r="L15" s="661"/>
      <c r="M15" s="661"/>
      <c r="N15" s="661"/>
      <c r="O15" s="661"/>
      <c r="P15" s="661"/>
      <c r="Q15" s="661"/>
      <c r="R15" s="587"/>
      <c r="S15" s="88"/>
      <c r="T15" s="792"/>
      <c r="U15" s="1702"/>
      <c r="V15" s="1703"/>
      <c r="W15" s="1220"/>
      <c r="X15" s="1220"/>
    </row>
    <row r="16" spans="1:24" s="440" customFormat="1" ht="10.5" customHeight="1" x14ac:dyDescent="0.2">
      <c r="A16" s="410"/>
      <c r="B16" s="479"/>
      <c r="C16" s="420"/>
      <c r="D16" s="176"/>
      <c r="E16" s="661"/>
      <c r="F16" s="661"/>
      <c r="G16" s="661"/>
      <c r="H16" s="661"/>
      <c r="I16" s="661"/>
      <c r="J16" s="661"/>
      <c r="K16" s="661"/>
      <c r="L16" s="661"/>
      <c r="M16" s="661"/>
      <c r="N16" s="661"/>
      <c r="O16" s="661"/>
      <c r="P16" s="661"/>
      <c r="Q16" s="661"/>
      <c r="R16" s="587"/>
      <c r="S16" s="88"/>
      <c r="T16" s="415"/>
      <c r="U16" s="1220"/>
      <c r="V16" s="1704"/>
      <c r="W16" s="1220"/>
      <c r="X16" s="1220"/>
    </row>
    <row r="17" spans="1:24" s="440" customFormat="1" ht="10.5" customHeight="1" x14ac:dyDescent="0.2">
      <c r="A17" s="410"/>
      <c r="B17" s="479"/>
      <c r="C17" s="420"/>
      <c r="D17" s="176"/>
      <c r="E17" s="661"/>
      <c r="F17" s="661"/>
      <c r="G17" s="661"/>
      <c r="H17" s="661"/>
      <c r="I17" s="661"/>
      <c r="J17" s="661"/>
      <c r="K17" s="661"/>
      <c r="L17" s="661"/>
      <c r="M17" s="661"/>
      <c r="N17" s="661"/>
      <c r="O17" s="661"/>
      <c r="P17" s="661"/>
      <c r="Q17" s="661"/>
      <c r="R17" s="587"/>
      <c r="S17" s="88"/>
      <c r="T17" s="415"/>
      <c r="U17" s="1220"/>
      <c r="V17" s="1704"/>
      <c r="W17" s="1220"/>
      <c r="X17" s="1220"/>
    </row>
    <row r="18" spans="1:24" s="440" customFormat="1" ht="10.5" customHeight="1" x14ac:dyDescent="0.2">
      <c r="A18" s="410"/>
      <c r="B18" s="479"/>
      <c r="C18" s="420"/>
      <c r="D18" s="176"/>
      <c r="E18" s="661"/>
      <c r="F18" s="661"/>
      <c r="G18" s="661"/>
      <c r="H18" s="661"/>
      <c r="I18" s="661"/>
      <c r="J18" s="661"/>
      <c r="K18" s="661"/>
      <c r="L18" s="661"/>
      <c r="M18" s="661"/>
      <c r="N18" s="661"/>
      <c r="O18" s="661"/>
      <c r="P18" s="661"/>
      <c r="Q18" s="661"/>
      <c r="R18" s="587"/>
      <c r="S18" s="88"/>
      <c r="T18" s="415"/>
      <c r="U18" s="1220"/>
      <c r="V18" s="1704"/>
      <c r="W18" s="1220"/>
      <c r="X18" s="1220"/>
    </row>
    <row r="19" spans="1:24" s="440" customFormat="1" ht="10.5" customHeight="1" x14ac:dyDescent="0.2">
      <c r="A19" s="410"/>
      <c r="B19" s="479"/>
      <c r="C19" s="420"/>
      <c r="D19" s="176"/>
      <c r="E19" s="661"/>
      <c r="F19" s="661"/>
      <c r="G19" s="661"/>
      <c r="H19" s="661"/>
      <c r="I19" s="661"/>
      <c r="J19" s="661"/>
      <c r="K19" s="661"/>
      <c r="L19" s="661"/>
      <c r="M19" s="661"/>
      <c r="N19" s="661"/>
      <c r="O19" s="661"/>
      <c r="P19" s="661"/>
      <c r="Q19" s="661"/>
      <c r="R19" s="587"/>
      <c r="S19" s="88"/>
      <c r="T19" s="415"/>
      <c r="U19" s="1220"/>
      <c r="V19" s="1704"/>
      <c r="W19" s="1220"/>
      <c r="X19" s="1220"/>
    </row>
    <row r="20" spans="1:24" s="440" customFormat="1" ht="10.5" customHeight="1" x14ac:dyDescent="0.2">
      <c r="A20" s="410"/>
      <c r="B20" s="479"/>
      <c r="C20" s="420"/>
      <c r="D20" s="176"/>
      <c r="E20" s="661"/>
      <c r="F20" s="661"/>
      <c r="G20" s="661"/>
      <c r="H20" s="661"/>
      <c r="I20" s="661"/>
      <c r="J20" s="661"/>
      <c r="K20" s="661"/>
      <c r="L20" s="661"/>
      <c r="M20" s="661"/>
      <c r="N20" s="661"/>
      <c r="O20" s="661"/>
      <c r="P20" s="661"/>
      <c r="Q20" s="661"/>
      <c r="R20" s="587"/>
      <c r="S20" s="88"/>
      <c r="T20" s="415"/>
      <c r="U20" s="1220"/>
      <c r="V20" s="1704"/>
      <c r="W20" s="1220"/>
      <c r="X20" s="1220"/>
    </row>
    <row r="21" spans="1:24" s="440" customFormat="1" ht="10.5" customHeight="1" x14ac:dyDescent="0.2">
      <c r="A21" s="410"/>
      <c r="B21" s="479"/>
      <c r="C21" s="420"/>
      <c r="D21" s="176"/>
      <c r="E21" s="661"/>
      <c r="F21" s="661"/>
      <c r="G21" s="661"/>
      <c r="H21" s="661"/>
      <c r="I21" s="661"/>
      <c r="J21" s="661"/>
      <c r="K21" s="661"/>
      <c r="L21" s="661"/>
      <c r="M21" s="661"/>
      <c r="N21" s="661"/>
      <c r="O21" s="661"/>
      <c r="P21" s="661"/>
      <c r="Q21" s="661"/>
      <c r="R21" s="587"/>
      <c r="S21" s="88"/>
      <c r="T21" s="415"/>
      <c r="U21" s="1220"/>
      <c r="V21" s="1704"/>
      <c r="W21" s="1220"/>
      <c r="X21" s="1220"/>
    </row>
    <row r="22" spans="1:24" s="440" customFormat="1" ht="10.5" customHeight="1" x14ac:dyDescent="0.2">
      <c r="A22" s="410"/>
      <c r="B22" s="479"/>
      <c r="C22" s="420"/>
      <c r="D22" s="176"/>
      <c r="E22" s="661"/>
      <c r="F22" s="661"/>
      <c r="G22" s="661"/>
      <c r="H22" s="661"/>
      <c r="I22" s="661"/>
      <c r="J22" s="661"/>
      <c r="K22" s="661"/>
      <c r="L22" s="661"/>
      <c r="M22" s="661"/>
      <c r="N22" s="661"/>
      <c r="O22" s="661"/>
      <c r="P22" s="661"/>
      <c r="Q22" s="661"/>
      <c r="R22" s="587"/>
      <c r="S22" s="88"/>
      <c r="T22" s="415"/>
      <c r="U22" s="1220"/>
      <c r="V22" s="1704"/>
      <c r="W22" s="1220"/>
      <c r="X22" s="1220"/>
    </row>
    <row r="23" spans="1:24" s="440" customFormat="1" ht="10.5" customHeight="1" x14ac:dyDescent="0.2">
      <c r="A23" s="410"/>
      <c r="B23" s="479"/>
      <c r="C23" s="420"/>
      <c r="D23" s="176"/>
      <c r="E23" s="661"/>
      <c r="F23" s="661"/>
      <c r="G23" s="661"/>
      <c r="H23" s="661"/>
      <c r="I23" s="661"/>
      <c r="J23" s="661"/>
      <c r="K23" s="661"/>
      <c r="L23" s="661"/>
      <c r="M23" s="661"/>
      <c r="N23" s="661"/>
      <c r="O23" s="661"/>
      <c r="P23" s="661"/>
      <c r="Q23" s="661"/>
      <c r="R23" s="587"/>
      <c r="S23" s="88"/>
      <c r="T23" s="415"/>
      <c r="U23" s="1220"/>
      <c r="V23" s="1704"/>
      <c r="W23" s="1220"/>
      <c r="X23" s="1220"/>
    </row>
    <row r="24" spans="1:24" s="440" customFormat="1" ht="10.5" customHeight="1" x14ac:dyDescent="0.2">
      <c r="A24" s="410"/>
      <c r="B24" s="479"/>
      <c r="C24" s="420"/>
      <c r="D24" s="176"/>
      <c r="E24" s="661"/>
      <c r="F24" s="661"/>
      <c r="G24" s="661"/>
      <c r="H24" s="661"/>
      <c r="I24" s="661"/>
      <c r="J24" s="661"/>
      <c r="K24" s="661"/>
      <c r="L24" s="661"/>
      <c r="M24" s="661"/>
      <c r="N24" s="661"/>
      <c r="O24" s="661"/>
      <c r="P24" s="661"/>
      <c r="Q24" s="661"/>
      <c r="R24" s="587"/>
      <c r="S24" s="88"/>
      <c r="T24" s="415"/>
      <c r="U24" s="1220"/>
      <c r="V24" s="1704"/>
      <c r="W24" s="1220"/>
      <c r="X24" s="1220"/>
    </row>
    <row r="25" spans="1:24" s="440" customFormat="1" ht="10.5" customHeight="1" x14ac:dyDescent="0.2">
      <c r="A25" s="410"/>
      <c r="B25" s="479"/>
      <c r="C25" s="420"/>
      <c r="D25" s="176"/>
      <c r="E25" s="661"/>
      <c r="F25" s="661"/>
      <c r="G25" s="661"/>
      <c r="H25" s="661"/>
      <c r="I25" s="661"/>
      <c r="J25" s="661"/>
      <c r="K25" s="661"/>
      <c r="L25" s="661"/>
      <c r="M25" s="661"/>
      <c r="N25" s="661"/>
      <c r="O25" s="661"/>
      <c r="P25" s="661"/>
      <c r="Q25" s="661"/>
      <c r="R25" s="587"/>
      <c r="S25" s="88"/>
      <c r="T25" s="415"/>
      <c r="U25" s="1220"/>
      <c r="V25" s="1704"/>
      <c r="W25" s="1220"/>
      <c r="X25" s="1220"/>
    </row>
    <row r="26" spans="1:24" s="440" customFormat="1" ht="10.5" customHeight="1" x14ac:dyDescent="0.2">
      <c r="A26" s="410"/>
      <c r="B26" s="479"/>
      <c r="C26" s="420"/>
      <c r="D26" s="176"/>
      <c r="E26" s="661"/>
      <c r="F26" s="661"/>
      <c r="G26" s="661"/>
      <c r="H26" s="661"/>
      <c r="I26" s="661"/>
      <c r="J26" s="661"/>
      <c r="K26" s="661"/>
      <c r="L26" s="661"/>
      <c r="M26" s="661"/>
      <c r="N26" s="661"/>
      <c r="O26" s="661"/>
      <c r="P26" s="661"/>
      <c r="Q26" s="661"/>
      <c r="R26" s="587"/>
      <c r="S26" s="88"/>
      <c r="T26" s="415"/>
      <c r="U26" s="1220"/>
      <c r="V26" s="1704"/>
      <c r="W26" s="1220"/>
      <c r="X26" s="1220"/>
    </row>
    <row r="27" spans="1:24" s="440" customFormat="1" ht="10.5" customHeight="1" x14ac:dyDescent="0.2">
      <c r="A27" s="410"/>
      <c r="B27" s="479"/>
      <c r="C27" s="420"/>
      <c r="D27" s="176"/>
      <c r="E27" s="661"/>
      <c r="F27" s="661"/>
      <c r="G27" s="661"/>
      <c r="H27" s="661"/>
      <c r="I27" s="661"/>
      <c r="J27" s="661"/>
      <c r="K27" s="661"/>
      <c r="L27" s="661"/>
      <c r="M27" s="661"/>
      <c r="N27" s="661"/>
      <c r="O27" s="661"/>
      <c r="P27" s="661"/>
      <c r="Q27" s="661"/>
      <c r="R27" s="587"/>
      <c r="S27" s="88"/>
      <c r="T27" s="415"/>
      <c r="U27" s="1220"/>
      <c r="V27" s="1704"/>
      <c r="W27" s="1220"/>
      <c r="X27" s="1220"/>
    </row>
    <row r="28" spans="1:24" s="440" customFormat="1" ht="6" customHeight="1" x14ac:dyDescent="0.2">
      <c r="A28" s="410"/>
      <c r="B28" s="479"/>
      <c r="C28" s="420"/>
      <c r="D28" s="176"/>
      <c r="E28" s="661"/>
      <c r="F28" s="661"/>
      <c r="G28" s="661"/>
      <c r="H28" s="661"/>
      <c r="I28" s="661"/>
      <c r="J28" s="661"/>
      <c r="K28" s="661"/>
      <c r="L28" s="661"/>
      <c r="M28" s="661"/>
      <c r="N28" s="661"/>
      <c r="O28" s="661"/>
      <c r="P28" s="661"/>
      <c r="Q28" s="661"/>
      <c r="R28" s="587"/>
      <c r="S28" s="88"/>
      <c r="T28" s="415"/>
      <c r="U28" s="1220"/>
      <c r="V28" s="1220"/>
      <c r="W28" s="1220"/>
      <c r="X28" s="1220"/>
    </row>
    <row r="29" spans="1:24" s="658" customFormat="1" ht="15.75" customHeight="1" x14ac:dyDescent="0.2">
      <c r="A29" s="656"/>
      <c r="B29" s="509"/>
      <c r="C29" s="970" t="s">
        <v>310</v>
      </c>
      <c r="D29" s="222"/>
      <c r="E29" s="662"/>
      <c r="F29" s="663"/>
      <c r="G29" s="663"/>
      <c r="H29" s="663"/>
      <c r="I29" s="663"/>
      <c r="J29" s="663"/>
      <c r="K29" s="663"/>
      <c r="L29" s="663"/>
      <c r="M29" s="663"/>
      <c r="N29" s="663"/>
      <c r="O29" s="663"/>
      <c r="P29" s="663"/>
      <c r="Q29" s="663"/>
      <c r="R29" s="729"/>
      <c r="S29" s="397"/>
      <c r="T29" s="657"/>
      <c r="U29" s="1705"/>
      <c r="V29" s="1705"/>
      <c r="W29" s="1703"/>
      <c r="X29" s="1703"/>
    </row>
    <row r="30" spans="1:24" s="440" customFormat="1" ht="11.25" customHeight="1" x14ac:dyDescent="0.2">
      <c r="A30" s="410"/>
      <c r="B30" s="479"/>
      <c r="C30" s="972"/>
      <c r="D30" s="99" t="s">
        <v>153</v>
      </c>
      <c r="E30" s="660">
        <v>4.0433073972333338</v>
      </c>
      <c r="F30" s="660">
        <v>3.7477148434666661</v>
      </c>
      <c r="G30" s="660">
        <v>3.7286502122333331</v>
      </c>
      <c r="H30" s="660">
        <v>3.4428561969666673</v>
      </c>
      <c r="I30" s="660">
        <v>2.2236117347</v>
      </c>
      <c r="J30" s="660">
        <v>0.63662027896666673</v>
      </c>
      <c r="K30" s="660">
        <v>0.8312952598333333</v>
      </c>
      <c r="L30" s="660">
        <v>1.1661384862666668</v>
      </c>
      <c r="M30" s="660">
        <v>2.9098582654333334</v>
      </c>
      <c r="N30" s="660">
        <v>3.1791087690999995</v>
      </c>
      <c r="O30" s="660">
        <v>3.7085668282333333</v>
      </c>
      <c r="P30" s="660">
        <v>2.7692745808666666</v>
      </c>
      <c r="Q30" s="660">
        <v>2.5238975948666664</v>
      </c>
      <c r="R30" s="730"/>
      <c r="S30" s="88"/>
      <c r="T30" s="415"/>
      <c r="U30" s="1705"/>
      <c r="V30" s="1705"/>
      <c r="W30" s="1220"/>
      <c r="X30" s="1220"/>
    </row>
    <row r="31" spans="1:24" s="440" customFormat="1" ht="12.75" customHeight="1" x14ac:dyDescent="0.2">
      <c r="A31" s="410"/>
      <c r="B31" s="479"/>
      <c r="C31" s="972"/>
      <c r="D31" s="99" t="s">
        <v>493</v>
      </c>
      <c r="E31" s="660">
        <v>-22.066171902333334</v>
      </c>
      <c r="F31" s="660">
        <v>-21.593437396466669</v>
      </c>
      <c r="G31" s="660">
        <v>-20.191701834633331</v>
      </c>
      <c r="H31" s="660">
        <v>-21.950812348300001</v>
      </c>
      <c r="I31" s="660">
        <v>-23.989735930266665</v>
      </c>
      <c r="J31" s="660">
        <v>-25.281380678533335</v>
      </c>
      <c r="K31" s="660">
        <v>-21.979081167966669</v>
      </c>
      <c r="L31" s="660">
        <v>-20.477313915699998</v>
      </c>
      <c r="M31" s="660">
        <v>-18.564136857233333</v>
      </c>
      <c r="N31" s="660">
        <v>-19.603462154866666</v>
      </c>
      <c r="O31" s="660">
        <v>-18.176212647566668</v>
      </c>
      <c r="P31" s="660">
        <v>-18.3057770128</v>
      </c>
      <c r="Q31" s="660">
        <v>-18.647556284766665</v>
      </c>
      <c r="R31" s="730"/>
      <c r="S31" s="88"/>
      <c r="T31" s="415"/>
      <c r="U31" s="1220"/>
      <c r="V31" s="1220"/>
      <c r="W31" s="1220"/>
      <c r="X31" s="1220"/>
    </row>
    <row r="32" spans="1:24" s="440" customFormat="1" ht="11.25" customHeight="1" x14ac:dyDescent="0.2">
      <c r="A32" s="410"/>
      <c r="B32" s="479"/>
      <c r="C32" s="972"/>
      <c r="D32" s="99" t="s">
        <v>151</v>
      </c>
      <c r="E32" s="660">
        <v>2.7228620930666665</v>
      </c>
      <c r="F32" s="660">
        <v>2.7447702499666669</v>
      </c>
      <c r="G32" s="660">
        <v>1.3688943829</v>
      </c>
      <c r="H32" s="660">
        <v>0.81094439386666661</v>
      </c>
      <c r="I32" s="660">
        <v>-0.24249385516666666</v>
      </c>
      <c r="J32" s="660">
        <v>0.3164522121333333</v>
      </c>
      <c r="K32" s="660">
        <v>0.69767901589999992</v>
      </c>
      <c r="L32" s="660">
        <v>0.76034929933333328</v>
      </c>
      <c r="M32" s="660">
        <v>1.2027232002666668</v>
      </c>
      <c r="N32" s="660">
        <v>1.6044117854</v>
      </c>
      <c r="O32" s="660">
        <v>2.9680134323666665</v>
      </c>
      <c r="P32" s="660">
        <v>3.0651380337333332</v>
      </c>
      <c r="Q32" s="660">
        <v>2.693801941866667</v>
      </c>
      <c r="R32" s="730"/>
      <c r="S32" s="88"/>
      <c r="T32" s="415"/>
      <c r="U32" s="1220"/>
      <c r="V32" s="1220"/>
      <c r="W32" s="1220"/>
      <c r="X32" s="1220"/>
    </row>
    <row r="33" spans="1:24" s="440" customFormat="1" ht="12" customHeight="1" x14ac:dyDescent="0.2">
      <c r="A33" s="410"/>
      <c r="B33" s="479"/>
      <c r="C33" s="972"/>
      <c r="D33" s="99" t="s">
        <v>154</v>
      </c>
      <c r="E33" s="660">
        <v>3.8285954409999996</v>
      </c>
      <c r="F33" s="660">
        <v>3.0099791606666666</v>
      </c>
      <c r="G33" s="660">
        <v>3.138964954</v>
      </c>
      <c r="H33" s="660">
        <v>2.3455802703333335</v>
      </c>
      <c r="I33" s="660">
        <v>2.9517395423333332</v>
      </c>
      <c r="J33" s="660">
        <v>3.7240526173333333</v>
      </c>
      <c r="K33" s="660">
        <v>3.4176264306666666</v>
      </c>
      <c r="L33" s="660">
        <v>4.2578350446666668</v>
      </c>
      <c r="M33" s="660">
        <v>3.5941094836666667</v>
      </c>
      <c r="N33" s="660">
        <v>3.8795319579999998</v>
      </c>
      <c r="O33" s="660">
        <v>-0.50301778899999972</v>
      </c>
      <c r="P33" s="660">
        <v>-0.14212509066666623</v>
      </c>
      <c r="Q33" s="660">
        <v>-5.879620233333327E-2</v>
      </c>
      <c r="R33" s="730"/>
      <c r="S33" s="88"/>
      <c r="T33" s="415"/>
      <c r="U33" s="1220"/>
      <c r="V33" s="1220"/>
      <c r="W33" s="1220"/>
      <c r="X33" s="1220"/>
    </row>
    <row r="34" spans="1:24" s="658" customFormat="1" ht="21" customHeight="1" x14ac:dyDescent="0.2">
      <c r="A34" s="656"/>
      <c r="B34" s="509"/>
      <c r="C34" s="1671" t="s">
        <v>309</v>
      </c>
      <c r="D34" s="1671"/>
      <c r="E34" s="664">
        <v>8.4388596806512286</v>
      </c>
      <c r="F34" s="664">
        <v>7.3588429618867037</v>
      </c>
      <c r="G34" s="664">
        <v>7.1993288989302968</v>
      </c>
      <c r="H34" s="664">
        <v>7.811148587216997</v>
      </c>
      <c r="I34" s="664">
        <v>10.082851998909911</v>
      </c>
      <c r="J34" s="664">
        <v>10.857759287918325</v>
      </c>
      <c r="K34" s="664">
        <v>9.330292787088835</v>
      </c>
      <c r="L34" s="664">
        <v>6.5123096295275191</v>
      </c>
      <c r="M34" s="664">
        <v>5.6946757437587463</v>
      </c>
      <c r="N34" s="664">
        <v>5.7300883709380228</v>
      </c>
      <c r="O34" s="664">
        <v>6.6243175043699694</v>
      </c>
      <c r="P34" s="664">
        <v>7.9751248866932061</v>
      </c>
      <c r="Q34" s="664">
        <v>8.5111870487843504</v>
      </c>
      <c r="R34" s="729"/>
      <c r="S34" s="397"/>
      <c r="U34" s="1703"/>
      <c r="V34" s="1703"/>
      <c r="W34" s="1703"/>
      <c r="X34" s="1703"/>
    </row>
    <row r="35" spans="1:24" s="670" customFormat="1" ht="16.5" customHeight="1" x14ac:dyDescent="0.2">
      <c r="A35" s="665"/>
      <c r="B35" s="666"/>
      <c r="C35" s="359" t="s">
        <v>341</v>
      </c>
      <c r="D35" s="667"/>
      <c r="E35" s="668">
        <v>-12.617699143045209</v>
      </c>
      <c r="F35" s="668">
        <v>-11.697073846167717</v>
      </c>
      <c r="G35" s="668">
        <v>-11.225922083721308</v>
      </c>
      <c r="H35" s="668">
        <v>-11.240809631340829</v>
      </c>
      <c r="I35" s="668">
        <v>-13.736829478667772</v>
      </c>
      <c r="J35" s="668">
        <v>-14.141007070688538</v>
      </c>
      <c r="K35" s="668">
        <v>-12.616816443911418</v>
      </c>
      <c r="L35" s="668">
        <v>-11.283762742717558</v>
      </c>
      <c r="M35" s="668">
        <v>-11.270460909771925</v>
      </c>
      <c r="N35" s="668">
        <v>-12.371079072376498</v>
      </c>
      <c r="O35" s="668">
        <v>-11.887589285746492</v>
      </c>
      <c r="P35" s="668">
        <v>-12.62741419520183</v>
      </c>
      <c r="Q35" s="668">
        <v>-12.972060245833278</v>
      </c>
      <c r="R35" s="731"/>
      <c r="S35" s="398"/>
      <c r="T35" s="669"/>
      <c r="U35" s="667"/>
      <c r="V35" s="667"/>
      <c r="W35" s="667"/>
      <c r="X35" s="667"/>
    </row>
    <row r="36" spans="1:24" s="440" customFormat="1" ht="10.5" customHeight="1" x14ac:dyDescent="0.2">
      <c r="A36" s="410"/>
      <c r="B36" s="479"/>
      <c r="C36" s="671"/>
      <c r="D36" s="176"/>
      <c r="E36" s="672"/>
      <c r="F36" s="672"/>
      <c r="G36" s="672"/>
      <c r="H36" s="672"/>
      <c r="I36" s="672"/>
      <c r="J36" s="672"/>
      <c r="K36" s="672"/>
      <c r="L36" s="672"/>
      <c r="M36" s="672"/>
      <c r="N36" s="672"/>
      <c r="O36" s="672"/>
      <c r="P36" s="672"/>
      <c r="Q36" s="672"/>
      <c r="R36" s="730"/>
      <c r="S36" s="88"/>
      <c r="U36" s="1220"/>
      <c r="V36" s="1220"/>
      <c r="W36" s="1220"/>
      <c r="X36" s="1220"/>
    </row>
    <row r="37" spans="1:24" s="440" customFormat="1" ht="10.5" customHeight="1" x14ac:dyDescent="0.2">
      <c r="A37" s="410"/>
      <c r="B37" s="479"/>
      <c r="C37" s="671"/>
      <c r="D37" s="176"/>
      <c r="E37" s="672"/>
      <c r="F37" s="672"/>
      <c r="G37" s="672"/>
      <c r="H37" s="672"/>
      <c r="I37" s="672"/>
      <c r="J37" s="672"/>
      <c r="K37" s="672"/>
      <c r="L37" s="672"/>
      <c r="M37" s="672"/>
      <c r="N37" s="672"/>
      <c r="O37" s="672"/>
      <c r="P37" s="672"/>
      <c r="Q37" s="672"/>
      <c r="R37" s="730"/>
      <c r="S37" s="88"/>
      <c r="U37" s="1220"/>
      <c r="V37" s="1220"/>
      <c r="W37" s="1220"/>
      <c r="X37" s="1220"/>
    </row>
    <row r="38" spans="1:24" s="440" customFormat="1" ht="10.5" customHeight="1" x14ac:dyDescent="0.2">
      <c r="A38" s="410"/>
      <c r="B38" s="479"/>
      <c r="C38" s="671"/>
      <c r="D38" s="176"/>
      <c r="E38" s="672"/>
      <c r="F38" s="672"/>
      <c r="G38" s="672"/>
      <c r="H38" s="672"/>
      <c r="I38" s="672"/>
      <c r="J38" s="672"/>
      <c r="K38" s="672"/>
      <c r="L38" s="672"/>
      <c r="M38" s="672"/>
      <c r="N38" s="672"/>
      <c r="O38" s="672"/>
      <c r="P38" s="672"/>
      <c r="Q38" s="672"/>
      <c r="R38" s="730"/>
      <c r="S38" s="88"/>
      <c r="U38" s="1220"/>
      <c r="V38" s="1220"/>
      <c r="W38" s="1220"/>
      <c r="X38" s="1220"/>
    </row>
    <row r="39" spans="1:24" s="440" customFormat="1" ht="10.5" customHeight="1" x14ac:dyDescent="0.2">
      <c r="A39" s="410"/>
      <c r="B39" s="479"/>
      <c r="C39" s="671"/>
      <c r="D39" s="176"/>
      <c r="E39" s="672"/>
      <c r="F39" s="672"/>
      <c r="G39" s="672"/>
      <c r="H39" s="672"/>
      <c r="I39" s="672"/>
      <c r="J39" s="672"/>
      <c r="K39" s="672"/>
      <c r="L39" s="672"/>
      <c r="M39" s="672"/>
      <c r="N39" s="672"/>
      <c r="O39" s="672"/>
      <c r="P39" s="672"/>
      <c r="Q39" s="672"/>
      <c r="R39" s="730"/>
      <c r="S39" s="88"/>
      <c r="U39" s="1220"/>
      <c r="V39" s="1220"/>
      <c r="W39" s="1220"/>
      <c r="X39" s="1220"/>
    </row>
    <row r="40" spans="1:24" s="440" customFormat="1" ht="10.5" customHeight="1" x14ac:dyDescent="0.2">
      <c r="A40" s="410"/>
      <c r="B40" s="479"/>
      <c r="C40" s="671"/>
      <c r="D40" s="176"/>
      <c r="E40" s="672"/>
      <c r="F40" s="672"/>
      <c r="G40" s="672"/>
      <c r="H40" s="672"/>
      <c r="I40" s="672"/>
      <c r="J40" s="672"/>
      <c r="K40" s="672"/>
      <c r="L40" s="672"/>
      <c r="M40" s="672"/>
      <c r="N40" s="672"/>
      <c r="O40" s="672"/>
      <c r="P40" s="672"/>
      <c r="Q40" s="672"/>
      <c r="R40" s="730"/>
      <c r="S40" s="88"/>
      <c r="U40" s="1220"/>
      <c r="V40" s="1220"/>
      <c r="W40" s="1220"/>
      <c r="X40" s="1220"/>
    </row>
    <row r="41" spans="1:24" s="440" customFormat="1" ht="10.5" customHeight="1" x14ac:dyDescent="0.2">
      <c r="A41" s="410"/>
      <c r="B41" s="479"/>
      <c r="C41" s="671"/>
      <c r="D41" s="176"/>
      <c r="E41" s="672"/>
      <c r="F41" s="672"/>
      <c r="G41" s="672"/>
      <c r="H41" s="672"/>
      <c r="I41" s="672"/>
      <c r="J41" s="672"/>
      <c r="K41" s="672"/>
      <c r="L41" s="672"/>
      <c r="M41" s="672"/>
      <c r="N41" s="672"/>
      <c r="O41" s="672"/>
      <c r="P41" s="672"/>
      <c r="Q41" s="672"/>
      <c r="R41" s="730"/>
      <c r="S41" s="88"/>
      <c r="U41" s="1220"/>
      <c r="V41" s="1220"/>
      <c r="W41" s="1220"/>
      <c r="X41" s="1220"/>
    </row>
    <row r="42" spans="1:24" s="440" customFormat="1" ht="10.5" customHeight="1" x14ac:dyDescent="0.2">
      <c r="A42" s="410"/>
      <c r="B42" s="479"/>
      <c r="C42" s="671"/>
      <c r="D42" s="176"/>
      <c r="E42" s="672"/>
      <c r="F42" s="672"/>
      <c r="G42" s="672"/>
      <c r="H42" s="672"/>
      <c r="I42" s="672"/>
      <c r="J42" s="672"/>
      <c r="K42" s="672"/>
      <c r="L42" s="672"/>
      <c r="M42" s="672"/>
      <c r="N42" s="672"/>
      <c r="O42" s="672"/>
      <c r="P42" s="672"/>
      <c r="Q42" s="672"/>
      <c r="R42" s="730"/>
      <c r="S42" s="88"/>
      <c r="U42" s="1220"/>
      <c r="V42" s="1220"/>
      <c r="W42" s="1220"/>
      <c r="X42" s="1220"/>
    </row>
    <row r="43" spans="1:24" s="440" customFormat="1" ht="10.5" customHeight="1" x14ac:dyDescent="0.2">
      <c r="A43" s="410"/>
      <c r="B43" s="479"/>
      <c r="C43" s="671"/>
      <c r="D43" s="176"/>
      <c r="E43" s="672"/>
      <c r="F43" s="672"/>
      <c r="G43" s="672"/>
      <c r="H43" s="672"/>
      <c r="I43" s="672"/>
      <c r="J43" s="672"/>
      <c r="K43" s="672"/>
      <c r="L43" s="672"/>
      <c r="M43" s="672"/>
      <c r="N43" s="672"/>
      <c r="O43" s="672"/>
      <c r="P43" s="672"/>
      <c r="Q43" s="672"/>
      <c r="R43" s="730"/>
      <c r="S43" s="88"/>
      <c r="U43" s="1220"/>
      <c r="V43" s="1220"/>
      <c r="W43" s="1220"/>
      <c r="X43" s="1220"/>
    </row>
    <row r="44" spans="1:24" s="440" customFormat="1" ht="10.5" customHeight="1" x14ac:dyDescent="0.2">
      <c r="A44" s="410"/>
      <c r="B44" s="479"/>
      <c r="C44" s="671"/>
      <c r="D44" s="176"/>
      <c r="E44" s="672"/>
      <c r="F44" s="672"/>
      <c r="G44" s="672"/>
      <c r="H44" s="672"/>
      <c r="I44" s="672"/>
      <c r="J44" s="672"/>
      <c r="K44" s="672"/>
      <c r="L44" s="672"/>
      <c r="M44" s="672"/>
      <c r="N44" s="672"/>
      <c r="O44" s="672"/>
      <c r="P44" s="672"/>
      <c r="Q44" s="672"/>
      <c r="R44" s="730"/>
      <c r="S44" s="88"/>
      <c r="U44" s="1220"/>
      <c r="V44" s="1220"/>
      <c r="W44" s="1220"/>
      <c r="X44" s="1220"/>
    </row>
    <row r="45" spans="1:24" s="440" customFormat="1" ht="10.5" customHeight="1" x14ac:dyDescent="0.2">
      <c r="A45" s="410"/>
      <c r="B45" s="479"/>
      <c r="C45" s="671"/>
      <c r="D45" s="176"/>
      <c r="E45" s="672"/>
      <c r="F45" s="672"/>
      <c r="G45" s="672"/>
      <c r="H45" s="672"/>
      <c r="I45" s="672"/>
      <c r="J45" s="672"/>
      <c r="K45" s="672"/>
      <c r="L45" s="672"/>
      <c r="M45" s="672"/>
      <c r="N45" s="672"/>
      <c r="O45" s="672"/>
      <c r="P45" s="672"/>
      <c r="Q45" s="672"/>
      <c r="R45" s="730"/>
      <c r="S45" s="88"/>
      <c r="U45" s="1220"/>
      <c r="V45" s="1220"/>
      <c r="W45" s="1220"/>
      <c r="X45" s="1220"/>
    </row>
    <row r="46" spans="1:24" s="440" customFormat="1" ht="10.5" customHeight="1" x14ac:dyDescent="0.2">
      <c r="A46" s="410"/>
      <c r="B46" s="479"/>
      <c r="C46" s="671"/>
      <c r="D46" s="176"/>
      <c r="E46" s="672"/>
      <c r="F46" s="672"/>
      <c r="G46" s="672"/>
      <c r="H46" s="672"/>
      <c r="I46" s="672"/>
      <c r="J46" s="672"/>
      <c r="K46" s="672"/>
      <c r="L46" s="672"/>
      <c r="M46" s="672"/>
      <c r="N46" s="672"/>
      <c r="O46" s="672"/>
      <c r="P46" s="672"/>
      <c r="Q46" s="672"/>
      <c r="R46" s="730"/>
      <c r="S46" s="88"/>
      <c r="U46" s="1220"/>
      <c r="V46" s="1220"/>
      <c r="W46" s="1220"/>
      <c r="X46" s="1220"/>
    </row>
    <row r="47" spans="1:24" s="440" customFormat="1" ht="10.5" customHeight="1" x14ac:dyDescent="0.2">
      <c r="A47" s="410"/>
      <c r="B47" s="479"/>
      <c r="C47" s="671"/>
      <c r="D47" s="176"/>
      <c r="E47" s="672"/>
      <c r="F47" s="672"/>
      <c r="G47" s="672"/>
      <c r="H47" s="672"/>
      <c r="I47" s="672"/>
      <c r="J47" s="672"/>
      <c r="K47" s="672"/>
      <c r="L47" s="672"/>
      <c r="M47" s="672"/>
      <c r="N47" s="672"/>
      <c r="O47" s="672"/>
      <c r="P47" s="672"/>
      <c r="Q47" s="672"/>
      <c r="R47" s="730"/>
      <c r="S47" s="88"/>
      <c r="U47" s="1220"/>
      <c r="V47" s="1220"/>
      <c r="W47" s="1220"/>
      <c r="X47" s="1220"/>
    </row>
    <row r="48" spans="1:24" s="440" customFormat="1" ht="10.5" customHeight="1" x14ac:dyDescent="0.2">
      <c r="A48" s="410"/>
      <c r="B48" s="479"/>
      <c r="C48" s="671"/>
      <c r="D48" s="176"/>
      <c r="E48" s="672"/>
      <c r="F48" s="672"/>
      <c r="G48" s="672"/>
      <c r="H48" s="672"/>
      <c r="I48" s="672"/>
      <c r="J48" s="672"/>
      <c r="K48" s="672"/>
      <c r="L48" s="672"/>
      <c r="M48" s="672"/>
      <c r="N48" s="672"/>
      <c r="O48" s="672"/>
      <c r="P48" s="672"/>
      <c r="Q48" s="672"/>
      <c r="R48" s="730"/>
      <c r="S48" s="88"/>
      <c r="U48" s="1220"/>
      <c r="V48" s="1220"/>
      <c r="W48" s="1220"/>
      <c r="X48" s="1220"/>
    </row>
    <row r="49" spans="1:24" s="658" customFormat="1" ht="15.75" customHeight="1" x14ac:dyDescent="0.2">
      <c r="A49" s="656"/>
      <c r="B49" s="509"/>
      <c r="C49" s="970" t="s">
        <v>155</v>
      </c>
      <c r="D49" s="222"/>
      <c r="E49" s="662"/>
      <c r="F49" s="663"/>
      <c r="G49" s="663"/>
      <c r="H49" s="663"/>
      <c r="I49" s="663"/>
      <c r="J49" s="663"/>
      <c r="K49" s="663"/>
      <c r="L49" s="663"/>
      <c r="M49" s="663"/>
      <c r="N49" s="663"/>
      <c r="O49" s="663"/>
      <c r="P49" s="663"/>
      <c r="Q49" s="663"/>
      <c r="R49" s="729"/>
      <c r="S49" s="397"/>
      <c r="T49" s="657"/>
      <c r="U49" s="1703"/>
      <c r="V49" s="1703"/>
      <c r="W49" s="1703"/>
      <c r="X49" s="1703"/>
    </row>
    <row r="50" spans="1:24" s="658" customFormat="1" ht="15.75" customHeight="1" x14ac:dyDescent="0.2">
      <c r="A50" s="656"/>
      <c r="B50" s="509"/>
      <c r="C50" s="673"/>
      <c r="D50" s="248" t="s">
        <v>308</v>
      </c>
      <c r="E50" s="668">
        <v>532.69799999999998</v>
      </c>
      <c r="F50" s="668">
        <v>536.58100000000002</v>
      </c>
      <c r="G50" s="668">
        <v>538.71299999999997</v>
      </c>
      <c r="H50" s="668">
        <v>542.03</v>
      </c>
      <c r="I50" s="668">
        <v>550.25</v>
      </c>
      <c r="J50" s="668">
        <v>555.16700000000003</v>
      </c>
      <c r="K50" s="668">
        <v>570.38</v>
      </c>
      <c r="L50" s="668">
        <v>575.99900000000002</v>
      </c>
      <c r="M50" s="668">
        <v>575.07500000000005</v>
      </c>
      <c r="N50" s="668">
        <v>562.93399999999997</v>
      </c>
      <c r="O50" s="668">
        <v>534.95799999999997</v>
      </c>
      <c r="P50" s="668">
        <v>511.642</v>
      </c>
      <c r="Q50" s="668">
        <v>497.66300000000001</v>
      </c>
      <c r="R50" s="729"/>
      <c r="S50" s="397"/>
      <c r="T50" s="657"/>
      <c r="U50" s="1703"/>
      <c r="V50" s="1703"/>
      <c r="W50" s="1703"/>
      <c r="X50" s="1703"/>
    </row>
    <row r="51" spans="1:24" s="679" customFormat="1" ht="12" customHeight="1" x14ac:dyDescent="0.2">
      <c r="A51" s="675"/>
      <c r="B51" s="676"/>
      <c r="C51" s="677"/>
      <c r="D51" s="717" t="s">
        <v>239</v>
      </c>
      <c r="E51" s="660">
        <v>21.992999999999999</v>
      </c>
      <c r="F51" s="660">
        <v>21.29</v>
      </c>
      <c r="G51" s="660">
        <v>21.986999999999998</v>
      </c>
      <c r="H51" s="660">
        <v>23.488</v>
      </c>
      <c r="I51" s="660">
        <v>25.074999999999999</v>
      </c>
      <c r="J51" s="660">
        <v>25.164999999999999</v>
      </c>
      <c r="K51" s="660">
        <v>26.43</v>
      </c>
      <c r="L51" s="660">
        <v>26.911000000000001</v>
      </c>
      <c r="M51" s="660">
        <v>26.292000000000002</v>
      </c>
      <c r="N51" s="660">
        <v>24.832000000000001</v>
      </c>
      <c r="O51" s="660">
        <v>22.792000000000002</v>
      </c>
      <c r="P51" s="660">
        <v>21.03</v>
      </c>
      <c r="Q51" s="660">
        <v>19.891999999999999</v>
      </c>
      <c r="R51" s="732"/>
      <c r="S51" s="88"/>
      <c r="T51" s="678"/>
      <c r="U51" s="1706"/>
      <c r="V51" s="1706"/>
      <c r="W51" s="1706"/>
      <c r="X51" s="1706"/>
    </row>
    <row r="52" spans="1:24" s="683" customFormat="1" ht="15" customHeight="1" x14ac:dyDescent="0.2">
      <c r="A52" s="680"/>
      <c r="B52" s="681"/>
      <c r="C52" s="682"/>
      <c r="D52" s="248" t="s">
        <v>306</v>
      </c>
      <c r="E52" s="668">
        <v>56.697000000000003</v>
      </c>
      <c r="F52" s="668">
        <v>52.954999999999998</v>
      </c>
      <c r="G52" s="668">
        <v>74.412000000000006</v>
      </c>
      <c r="H52" s="668">
        <v>70.194000000000003</v>
      </c>
      <c r="I52" s="668">
        <v>64.694999999999993</v>
      </c>
      <c r="J52" s="668">
        <v>54.033000000000001</v>
      </c>
      <c r="K52" s="668">
        <v>64.933999999999997</v>
      </c>
      <c r="L52" s="668">
        <v>53.631999999999998</v>
      </c>
      <c r="M52" s="668">
        <v>53.463999999999999</v>
      </c>
      <c r="N52" s="668">
        <v>50.136000000000003</v>
      </c>
      <c r="O52" s="668">
        <v>50.006</v>
      </c>
      <c r="P52" s="668">
        <v>49.496000000000002</v>
      </c>
      <c r="Q52" s="668">
        <v>47.27</v>
      </c>
      <c r="R52" s="733"/>
      <c r="S52" s="397"/>
      <c r="T52" s="674"/>
      <c r="U52" s="1707"/>
      <c r="V52" s="1707"/>
      <c r="W52" s="1707"/>
      <c r="X52" s="1707"/>
    </row>
    <row r="53" spans="1:24" s="440" customFormat="1" ht="11.25" customHeight="1" x14ac:dyDescent="0.2">
      <c r="A53" s="410"/>
      <c r="B53" s="479"/>
      <c r="C53" s="671"/>
      <c r="D53" s="717" t="s">
        <v>240</v>
      </c>
      <c r="E53" s="660">
        <v>-1.4684925793333581</v>
      </c>
      <c r="F53" s="660">
        <v>-2.6455123726881635</v>
      </c>
      <c r="G53" s="660">
        <v>-2.9830508474576245</v>
      </c>
      <c r="H53" s="660">
        <v>-4.3352640545144761</v>
      </c>
      <c r="I53" s="660">
        <v>3.037204561381146</v>
      </c>
      <c r="J53" s="660">
        <v>-4.616226521677735</v>
      </c>
      <c r="K53" s="660">
        <v>-5.7301723261857447</v>
      </c>
      <c r="L53" s="660">
        <v>-3.6695105523125271</v>
      </c>
      <c r="M53" s="660">
        <v>-11.790133641313316</v>
      </c>
      <c r="N53" s="660">
        <v>-6.7497442574165341</v>
      </c>
      <c r="O53" s="660">
        <v>3.8503073600265836</v>
      </c>
      <c r="P53" s="660">
        <v>-7.7427772600186291</v>
      </c>
      <c r="Q53" s="660">
        <v>-16.626982027267758</v>
      </c>
      <c r="R53" s="730"/>
      <c r="S53" s="88"/>
      <c r="T53" s="415"/>
      <c r="U53" s="1220"/>
      <c r="V53" s="1220"/>
      <c r="W53" s="1220"/>
      <c r="X53" s="1220"/>
    </row>
    <row r="54" spans="1:24" s="658" customFormat="1" ht="15.75" customHeight="1" x14ac:dyDescent="0.2">
      <c r="A54" s="656"/>
      <c r="B54" s="509"/>
      <c r="C54" s="970" t="s">
        <v>307</v>
      </c>
      <c r="D54" s="222"/>
      <c r="E54" s="668">
        <v>15.365</v>
      </c>
      <c r="F54" s="668">
        <v>13.518000000000001</v>
      </c>
      <c r="G54" s="668">
        <v>17.003</v>
      </c>
      <c r="H54" s="668">
        <v>16.132000000000001</v>
      </c>
      <c r="I54" s="668">
        <v>13.237</v>
      </c>
      <c r="J54" s="668">
        <v>10.487</v>
      </c>
      <c r="K54" s="668">
        <v>15.558999999999999</v>
      </c>
      <c r="L54" s="668">
        <v>15.617000000000001</v>
      </c>
      <c r="M54" s="668">
        <v>16.334</v>
      </c>
      <c r="N54" s="668">
        <v>14.250999999999999</v>
      </c>
      <c r="O54" s="668">
        <v>16.872</v>
      </c>
      <c r="P54" s="668">
        <v>16.274000000000001</v>
      </c>
      <c r="Q54" s="668">
        <v>11.95</v>
      </c>
      <c r="R54" s="729"/>
      <c r="S54" s="397"/>
      <c r="T54" s="657"/>
      <c r="U54" s="1703"/>
      <c r="V54" s="1703"/>
      <c r="W54" s="1703"/>
      <c r="X54" s="1703"/>
    </row>
    <row r="55" spans="1:24" s="440" customFormat="1" ht="9.75" customHeight="1" x14ac:dyDescent="0.2">
      <c r="A55" s="636"/>
      <c r="B55" s="684"/>
      <c r="C55" s="685"/>
      <c r="D55" s="717" t="s">
        <v>156</v>
      </c>
      <c r="E55" s="660">
        <v>9.375</v>
      </c>
      <c r="F55" s="660">
        <v>29.955777735050958</v>
      </c>
      <c r="G55" s="660">
        <v>4.1914332986089819</v>
      </c>
      <c r="H55" s="660">
        <v>5.7073586265644627</v>
      </c>
      <c r="I55" s="660">
        <v>4.7065337763012138</v>
      </c>
      <c r="J55" s="660">
        <v>-1.1965328811004428</v>
      </c>
      <c r="K55" s="660">
        <v>-1.7677883704779407</v>
      </c>
      <c r="L55" s="660">
        <v>14.259584430787253</v>
      </c>
      <c r="M55" s="660">
        <v>-2.7159023228111923</v>
      </c>
      <c r="N55" s="660">
        <v>-19.234910739586287</v>
      </c>
      <c r="O55" s="660">
        <v>1.6569259504729761</v>
      </c>
      <c r="P55" s="660">
        <v>0.65561603166750526</v>
      </c>
      <c r="Q55" s="660">
        <v>-22.225837943377812</v>
      </c>
      <c r="R55" s="730"/>
      <c r="S55" s="88"/>
      <c r="T55" s="657"/>
      <c r="U55" s="1703"/>
      <c r="V55" s="1703"/>
      <c r="W55" s="1703"/>
      <c r="X55" s="1220"/>
    </row>
    <row r="56" spans="1:24" s="658" customFormat="1" ht="15.75" customHeight="1" x14ac:dyDescent="0.2">
      <c r="A56" s="656"/>
      <c r="B56" s="509"/>
      <c r="C56" s="1671" t="s">
        <v>340</v>
      </c>
      <c r="D56" s="1671"/>
      <c r="E56" s="668">
        <v>265.01799999999997</v>
      </c>
      <c r="F56" s="668">
        <v>260.59899999999999</v>
      </c>
      <c r="G56" s="668">
        <v>267.57799999999997</v>
      </c>
      <c r="H56" s="668">
        <v>251.33099999999999</v>
      </c>
      <c r="I56" s="668">
        <v>250.55500000000001</v>
      </c>
      <c r="J56" s="668">
        <v>261.00400000000002</v>
      </c>
      <c r="K56" s="668">
        <v>262.14800000000002</v>
      </c>
      <c r="L56" s="668">
        <v>257.22800000000001</v>
      </c>
      <c r="M56" s="668">
        <v>251.01599999999999</v>
      </c>
      <c r="N56" s="668">
        <v>243.321</v>
      </c>
      <c r="O56" s="668">
        <v>233.87899999999999</v>
      </c>
      <c r="P56" s="668">
        <v>221.673</v>
      </c>
      <c r="Q56" s="668">
        <v>219.15100000000001</v>
      </c>
      <c r="R56" s="730"/>
      <c r="S56" s="397"/>
      <c r="T56" s="657"/>
      <c r="U56" s="1703"/>
      <c r="V56" s="1703"/>
      <c r="W56" s="1703"/>
      <c r="X56" s="1703"/>
    </row>
    <row r="57" spans="1:24" s="440" customFormat="1" ht="10.5" customHeight="1" x14ac:dyDescent="0.2">
      <c r="A57" s="410"/>
      <c r="B57" s="479"/>
      <c r="C57" s="686"/>
      <c r="D57" s="686"/>
      <c r="E57" s="687"/>
      <c r="F57" s="688"/>
      <c r="G57" s="688"/>
      <c r="H57" s="688"/>
      <c r="I57" s="688"/>
      <c r="J57" s="688"/>
      <c r="K57" s="688"/>
      <c r="L57" s="688"/>
      <c r="M57" s="688"/>
      <c r="N57" s="688"/>
      <c r="O57" s="688"/>
      <c r="P57" s="688"/>
      <c r="Q57" s="688"/>
      <c r="R57" s="730"/>
      <c r="S57" s="88"/>
      <c r="T57" s="657"/>
      <c r="U57" s="1703"/>
      <c r="V57" s="1703"/>
      <c r="W57" s="1703"/>
      <c r="X57" s="1220"/>
    </row>
    <row r="58" spans="1:24" s="440" customFormat="1" ht="10.5" customHeight="1" x14ac:dyDescent="0.2">
      <c r="A58" s="410"/>
      <c r="B58" s="479"/>
      <c r="C58" s="671"/>
      <c r="D58" s="176"/>
      <c r="E58" s="661"/>
      <c r="F58" s="661"/>
      <c r="G58" s="661"/>
      <c r="H58" s="661"/>
      <c r="I58" s="661"/>
      <c r="J58" s="661"/>
      <c r="K58" s="661"/>
      <c r="L58" s="661"/>
      <c r="M58" s="661"/>
      <c r="N58" s="661"/>
      <c r="O58" s="661"/>
      <c r="P58" s="661"/>
      <c r="Q58" s="661"/>
      <c r="R58" s="730"/>
      <c r="S58" s="88"/>
      <c r="T58" s="657"/>
      <c r="U58" s="1703"/>
      <c r="V58" s="1703"/>
      <c r="W58" s="1703"/>
      <c r="X58" s="1220"/>
    </row>
    <row r="59" spans="1:24" s="440" customFormat="1" ht="10.5" customHeight="1" x14ac:dyDescent="0.2">
      <c r="A59" s="410"/>
      <c r="B59" s="479"/>
      <c r="C59" s="671"/>
      <c r="D59" s="176"/>
      <c r="E59" s="672"/>
      <c r="F59" s="672"/>
      <c r="G59" s="672"/>
      <c r="H59" s="672"/>
      <c r="I59" s="672"/>
      <c r="J59" s="672"/>
      <c r="K59" s="672"/>
      <c r="L59" s="672"/>
      <c r="M59" s="672"/>
      <c r="N59" s="672"/>
      <c r="O59" s="672"/>
      <c r="P59" s="672"/>
      <c r="Q59" s="672"/>
      <c r="R59" s="730"/>
      <c r="S59" s="88"/>
      <c r="T59" s="657"/>
      <c r="U59" s="1703"/>
      <c r="V59" s="1703"/>
      <c r="W59" s="1703"/>
      <c r="X59" s="1220"/>
    </row>
    <row r="60" spans="1:24" s="440" customFormat="1" ht="10.5" customHeight="1" x14ac:dyDescent="0.2">
      <c r="A60" s="410"/>
      <c r="B60" s="479"/>
      <c r="C60" s="671"/>
      <c r="D60" s="176"/>
      <c r="E60" s="672"/>
      <c r="F60" s="672"/>
      <c r="G60" s="672"/>
      <c r="H60" s="672"/>
      <c r="I60" s="672"/>
      <c r="J60" s="672"/>
      <c r="K60" s="672"/>
      <c r="L60" s="672"/>
      <c r="M60" s="672"/>
      <c r="N60" s="672"/>
      <c r="O60" s="672"/>
      <c r="P60" s="672"/>
      <c r="Q60" s="672"/>
      <c r="R60" s="730"/>
      <c r="S60" s="88"/>
      <c r="U60" s="1220"/>
      <c r="V60" s="1220"/>
      <c r="W60" s="1220"/>
      <c r="X60" s="1220"/>
    </row>
    <row r="61" spans="1:24" s="440" customFormat="1" ht="10.5" customHeight="1" x14ac:dyDescent="0.2">
      <c r="A61" s="410"/>
      <c r="B61" s="479"/>
      <c r="C61" s="671"/>
      <c r="D61" s="176"/>
      <c r="E61" s="672"/>
      <c r="F61" s="672"/>
      <c r="G61" s="672"/>
      <c r="H61" s="672"/>
      <c r="I61" s="672"/>
      <c r="J61" s="672"/>
      <c r="K61" s="672"/>
      <c r="L61" s="672"/>
      <c r="M61" s="672"/>
      <c r="N61" s="672"/>
      <c r="O61" s="672"/>
      <c r="P61" s="672"/>
      <c r="Q61" s="672"/>
      <c r="R61" s="730"/>
      <c r="S61" s="88"/>
      <c r="U61" s="1220"/>
      <c r="V61" s="1220"/>
      <c r="W61" s="1220"/>
      <c r="X61" s="1220"/>
    </row>
    <row r="62" spans="1:24" s="440" customFormat="1" ht="10.5" customHeight="1" x14ac:dyDescent="0.2">
      <c r="A62" s="410"/>
      <c r="B62" s="479"/>
      <c r="C62" s="671"/>
      <c r="D62" s="176"/>
      <c r="E62" s="672"/>
      <c r="F62" s="672"/>
      <c r="G62" s="672"/>
      <c r="H62" s="672"/>
      <c r="I62" s="672"/>
      <c r="J62" s="672"/>
      <c r="K62" s="672"/>
      <c r="L62" s="672"/>
      <c r="M62" s="672"/>
      <c r="N62" s="672"/>
      <c r="O62" s="672"/>
      <c r="P62" s="672"/>
      <c r="Q62" s="672"/>
      <c r="R62" s="730"/>
      <c r="S62" s="88"/>
      <c r="U62" s="1220"/>
      <c r="V62" s="1220"/>
      <c r="W62" s="1220"/>
      <c r="X62" s="1220"/>
    </row>
    <row r="63" spans="1:24" s="440" customFormat="1" ht="10.5" customHeight="1" x14ac:dyDescent="0.2">
      <c r="A63" s="410"/>
      <c r="B63" s="479"/>
      <c r="C63" s="671"/>
      <c r="D63" s="176"/>
      <c r="E63" s="672"/>
      <c r="F63" s="672"/>
      <c r="G63" s="672"/>
      <c r="H63" s="672"/>
      <c r="I63" s="672"/>
      <c r="J63" s="672"/>
      <c r="K63" s="672"/>
      <c r="L63" s="672"/>
      <c r="M63" s="672"/>
      <c r="N63" s="672"/>
      <c r="O63" s="672"/>
      <c r="P63" s="672"/>
      <c r="Q63" s="672"/>
      <c r="R63" s="730"/>
      <c r="S63" s="88"/>
      <c r="U63" s="1220"/>
      <c r="V63" s="1220"/>
      <c r="W63" s="1220"/>
      <c r="X63" s="1220"/>
    </row>
    <row r="64" spans="1:24" s="440" customFormat="1" ht="10.5" customHeight="1" x14ac:dyDescent="0.2">
      <c r="A64" s="410"/>
      <c r="B64" s="479"/>
      <c r="C64" s="671"/>
      <c r="D64" s="176"/>
      <c r="E64" s="672"/>
      <c r="F64" s="672"/>
      <c r="G64" s="672"/>
      <c r="H64" s="672"/>
      <c r="I64" s="672"/>
      <c r="J64" s="672"/>
      <c r="K64" s="672"/>
      <c r="L64" s="672"/>
      <c r="M64" s="672"/>
      <c r="N64" s="672"/>
      <c r="O64" s="672"/>
      <c r="P64" s="672"/>
      <c r="Q64" s="672"/>
      <c r="R64" s="730"/>
      <c r="S64" s="88"/>
      <c r="U64" s="1220"/>
      <c r="V64" s="1220"/>
      <c r="W64" s="1220"/>
      <c r="X64" s="1220"/>
    </row>
    <row r="65" spans="1:26" s="440" customFormat="1" ht="10.5" customHeight="1" x14ac:dyDescent="0.2">
      <c r="A65" s="410"/>
      <c r="B65" s="479"/>
      <c r="C65" s="671"/>
      <c r="D65" s="176"/>
      <c r="E65" s="672"/>
      <c r="F65" s="672"/>
      <c r="G65" s="672"/>
      <c r="H65" s="672"/>
      <c r="I65" s="672"/>
      <c r="J65" s="672"/>
      <c r="K65" s="672"/>
      <c r="L65" s="672"/>
      <c r="M65" s="672"/>
      <c r="N65" s="672"/>
      <c r="O65" s="672"/>
      <c r="P65" s="672"/>
      <c r="Q65" s="672"/>
      <c r="R65" s="730"/>
      <c r="S65" s="88"/>
      <c r="U65" s="1220"/>
      <c r="V65" s="1220"/>
      <c r="W65" s="1220"/>
      <c r="X65" s="1220"/>
    </row>
    <row r="66" spans="1:26" s="440" customFormat="1" ht="10.5" customHeight="1" x14ac:dyDescent="0.2">
      <c r="A66" s="410"/>
      <c r="B66" s="479"/>
      <c r="C66" s="671"/>
      <c r="D66" s="176"/>
      <c r="E66" s="672"/>
      <c r="F66" s="672"/>
      <c r="G66" s="672"/>
      <c r="H66" s="672"/>
      <c r="I66" s="672"/>
      <c r="J66" s="672"/>
      <c r="K66" s="672"/>
      <c r="L66" s="672"/>
      <c r="M66" s="672"/>
      <c r="N66" s="672"/>
      <c r="O66" s="672"/>
      <c r="P66" s="672"/>
      <c r="Q66" s="672"/>
      <c r="R66" s="730"/>
      <c r="S66" s="88"/>
      <c r="U66" s="1220"/>
      <c r="V66" s="1220"/>
      <c r="W66" s="1220"/>
      <c r="X66" s="1220"/>
    </row>
    <row r="67" spans="1:26" s="440" customFormat="1" ht="10.5" customHeight="1" x14ac:dyDescent="0.2">
      <c r="A67" s="410"/>
      <c r="B67" s="479"/>
      <c r="C67" s="671"/>
      <c r="D67" s="176"/>
      <c r="E67" s="672"/>
      <c r="F67" s="672"/>
      <c r="G67" s="672"/>
      <c r="H67" s="672"/>
      <c r="I67" s="672"/>
      <c r="J67" s="672"/>
      <c r="K67" s="672"/>
      <c r="L67" s="672"/>
      <c r="M67" s="672"/>
      <c r="N67" s="672"/>
      <c r="O67" s="672"/>
      <c r="P67" s="672"/>
      <c r="Q67" s="672"/>
      <c r="R67" s="730"/>
      <c r="S67" s="88"/>
      <c r="U67" s="1220"/>
      <c r="V67" s="1220"/>
      <c r="W67" s="1220"/>
      <c r="X67" s="1220"/>
    </row>
    <row r="68" spans="1:26" s="440" customFormat="1" ht="10.5" customHeight="1" x14ac:dyDescent="0.2">
      <c r="A68" s="410"/>
      <c r="B68" s="479"/>
      <c r="C68" s="671"/>
      <c r="D68" s="176"/>
      <c r="E68" s="672"/>
      <c r="F68" s="672"/>
      <c r="G68" s="672"/>
      <c r="H68" s="672"/>
      <c r="I68" s="672"/>
      <c r="J68" s="672"/>
      <c r="K68" s="672"/>
      <c r="L68" s="672"/>
      <c r="M68" s="672"/>
      <c r="N68" s="672"/>
      <c r="O68" s="672"/>
      <c r="P68" s="672"/>
      <c r="Q68" s="672"/>
      <c r="R68" s="730"/>
      <c r="S68" s="88"/>
      <c r="U68" s="1220"/>
      <c r="V68" s="1220"/>
      <c r="W68" s="1220"/>
      <c r="X68" s="1220"/>
    </row>
    <row r="69" spans="1:26" s="440" customFormat="1" ht="10.5" customHeight="1" x14ac:dyDescent="0.2">
      <c r="A69" s="410"/>
      <c r="B69" s="479"/>
      <c r="C69" s="671"/>
      <c r="D69" s="176"/>
      <c r="E69" s="672"/>
      <c r="F69" s="672"/>
      <c r="G69" s="672"/>
      <c r="H69" s="672"/>
      <c r="I69" s="672"/>
      <c r="J69" s="672"/>
      <c r="K69" s="672"/>
      <c r="L69" s="672"/>
      <c r="M69" s="672"/>
      <c r="N69" s="672"/>
      <c r="O69" s="672"/>
      <c r="P69" s="672"/>
      <c r="Q69" s="672"/>
      <c r="R69" s="730"/>
      <c r="S69" s="88"/>
      <c r="U69" s="1220"/>
      <c r="V69" s="1220"/>
      <c r="W69" s="1220"/>
      <c r="X69" s="1220"/>
    </row>
    <row r="70" spans="1:26" s="440" customFormat="1" ht="17.25" customHeight="1" x14ac:dyDescent="0.2">
      <c r="A70" s="410"/>
      <c r="B70" s="479"/>
      <c r="C70" s="1665" t="s">
        <v>495</v>
      </c>
      <c r="D70" s="1665"/>
      <c r="E70" s="1665"/>
      <c r="F70" s="1665"/>
      <c r="G70" s="1665"/>
      <c r="H70" s="1665"/>
      <c r="I70" s="1665"/>
      <c r="J70" s="1665"/>
      <c r="K70" s="1665"/>
      <c r="L70" s="1665"/>
      <c r="M70" s="1665"/>
      <c r="N70" s="1665"/>
      <c r="O70" s="1665"/>
      <c r="P70" s="1665"/>
      <c r="Q70" s="1665"/>
      <c r="R70" s="730"/>
      <c r="S70" s="88"/>
      <c r="U70" s="1220"/>
      <c r="V70" s="1220"/>
      <c r="W70" s="1220"/>
      <c r="X70" s="1220"/>
    </row>
    <row r="71" spans="1:26" s="766" customFormat="1" ht="11.25" customHeight="1" x14ac:dyDescent="0.2">
      <c r="A71" s="422"/>
      <c r="B71" s="582"/>
      <c r="C71" s="1668" t="s">
        <v>684</v>
      </c>
      <c r="D71" s="1668"/>
      <c r="E71" s="1668"/>
      <c r="F71" s="1668"/>
      <c r="G71" s="1668"/>
      <c r="H71" s="1668"/>
      <c r="I71" s="1668"/>
      <c r="J71" s="1668"/>
      <c r="K71" s="1668"/>
      <c r="L71" s="1667" t="s">
        <v>490</v>
      </c>
      <c r="M71" s="1667"/>
      <c r="N71" s="1667"/>
      <c r="O71" s="1666" t="s">
        <v>489</v>
      </c>
      <c r="P71" s="1666"/>
      <c r="Q71" s="1666"/>
      <c r="R71" s="1230"/>
      <c r="S71" s="1230"/>
      <c r="T71" s="1230"/>
      <c r="U71" s="1701"/>
      <c r="V71" s="1701"/>
      <c r="W71" s="1701"/>
      <c r="X71" s="1701"/>
      <c r="Y71" s="1230"/>
      <c r="Z71" s="1230"/>
    </row>
    <row r="72" spans="1:26" s="440" customFormat="1" ht="9.75" customHeight="1" x14ac:dyDescent="0.2">
      <c r="A72" s="410"/>
      <c r="B72" s="479"/>
      <c r="C72" s="1231" t="s">
        <v>496</v>
      </c>
      <c r="D72" s="1231"/>
      <c r="R72" s="730"/>
      <c r="S72" s="88"/>
      <c r="U72" s="1220"/>
      <c r="V72" s="1220"/>
      <c r="W72" s="1220"/>
      <c r="X72" s="1220"/>
    </row>
    <row r="73" spans="1:26" x14ac:dyDescent="0.2">
      <c r="A73" s="410"/>
      <c r="B73" s="689">
        <v>20</v>
      </c>
      <c r="C73" s="1636">
        <v>42583</v>
      </c>
      <c r="D73" s="1636"/>
      <c r="E73" s="650"/>
      <c r="F73" s="690"/>
      <c r="G73" s="690"/>
      <c r="H73" s="690"/>
      <c r="I73" s="690"/>
      <c r="J73" s="691"/>
      <c r="K73" s="691"/>
      <c r="L73" s="691"/>
      <c r="M73" s="691"/>
      <c r="N73" s="692"/>
      <c r="O73" s="692"/>
      <c r="P73" s="692"/>
      <c r="Q73" s="971"/>
      <c r="R73" s="734"/>
      <c r="S73" s="971"/>
    </row>
  </sheetData>
  <mergeCells count="11">
    <mergeCell ref="E1:Q1"/>
    <mergeCell ref="P3:Q3"/>
    <mergeCell ref="C34:D34"/>
    <mergeCell ref="C56:D56"/>
    <mergeCell ref="E6:J6"/>
    <mergeCell ref="K6:Q6"/>
    <mergeCell ref="C70:Q70"/>
    <mergeCell ref="C73:D73"/>
    <mergeCell ref="O71:Q71"/>
    <mergeCell ref="L71:N71"/>
    <mergeCell ref="C71:K71"/>
  </mergeCells>
  <conditionalFormatting sqref="E7:Q7">
    <cfRule type="cellIs" dxfId="7"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AB62"/>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1709" bestFit="1" customWidth="1"/>
    <col min="14" max="28" width="9.140625" style="1710"/>
    <col min="29" max="16384" width="9.140625" style="101"/>
  </cols>
  <sheetData>
    <row r="1" spans="1:28" ht="13.5" customHeight="1" x14ac:dyDescent="0.2">
      <c r="A1" s="103"/>
      <c r="B1" s="838"/>
      <c r="C1" s="839" t="s">
        <v>398</v>
      </c>
      <c r="D1" s="840"/>
      <c r="E1" s="103"/>
      <c r="F1" s="103"/>
      <c r="G1" s="103"/>
      <c r="H1" s="103"/>
      <c r="I1" s="841"/>
      <c r="J1" s="103"/>
      <c r="K1" s="103"/>
      <c r="L1" s="100"/>
    </row>
    <row r="2" spans="1:28" ht="6" customHeight="1" x14ac:dyDescent="0.2">
      <c r="A2" s="343"/>
      <c r="B2" s="842"/>
      <c r="C2" s="843"/>
      <c r="D2" s="843"/>
      <c r="E2" s="844"/>
      <c r="F2" s="844"/>
      <c r="G2" s="844"/>
      <c r="H2" s="844"/>
      <c r="I2" s="845"/>
      <c r="J2" s="809"/>
      <c r="K2" s="342"/>
      <c r="L2" s="100"/>
    </row>
    <row r="3" spans="1:28" ht="6" customHeight="1" thickBot="1" x14ac:dyDescent="0.25">
      <c r="A3" s="343"/>
      <c r="B3" s="343"/>
      <c r="C3" s="103"/>
      <c r="D3" s="103"/>
      <c r="E3" s="103"/>
      <c r="F3" s="103"/>
      <c r="G3" s="103"/>
      <c r="H3" s="103"/>
      <c r="I3" s="103"/>
      <c r="J3" s="103"/>
      <c r="K3" s="344"/>
      <c r="L3" s="100"/>
    </row>
    <row r="4" spans="1:28" s="105" customFormat="1" ht="13.5" customHeight="1" thickBot="1" x14ac:dyDescent="0.25">
      <c r="A4" s="387"/>
      <c r="B4" s="343"/>
      <c r="C4" s="1677" t="s">
        <v>399</v>
      </c>
      <c r="D4" s="1678"/>
      <c r="E4" s="1678"/>
      <c r="F4" s="1678"/>
      <c r="G4" s="1678"/>
      <c r="H4" s="1678"/>
      <c r="I4" s="1678"/>
      <c r="J4" s="1679"/>
      <c r="K4" s="344"/>
      <c r="L4" s="104"/>
      <c r="M4" s="1709"/>
      <c r="N4" s="1711"/>
      <c r="O4" s="1711"/>
      <c r="P4" s="1711"/>
      <c r="Q4" s="1711"/>
      <c r="R4" s="1711"/>
      <c r="S4" s="1711"/>
      <c r="T4" s="1711"/>
      <c r="U4" s="1711"/>
      <c r="V4" s="1711"/>
      <c r="W4" s="1711"/>
      <c r="X4" s="1711"/>
      <c r="Y4" s="1711"/>
      <c r="Z4" s="1711"/>
      <c r="AA4" s="1711"/>
      <c r="AB4" s="1711"/>
    </row>
    <row r="5" spans="1:28" ht="15.75" customHeight="1" x14ac:dyDescent="0.2">
      <c r="A5" s="343"/>
      <c r="B5" s="343"/>
      <c r="C5" s="846" t="s">
        <v>682</v>
      </c>
      <c r="D5" s="106"/>
      <c r="E5" s="106"/>
      <c r="F5" s="106"/>
      <c r="G5" s="106"/>
      <c r="H5" s="106"/>
      <c r="I5" s="106"/>
      <c r="J5" s="847"/>
      <c r="K5" s="344"/>
      <c r="L5" s="100"/>
    </row>
    <row r="6" spans="1:28" ht="12" customHeight="1" x14ac:dyDescent="0.2">
      <c r="A6" s="343"/>
      <c r="B6" s="343"/>
      <c r="C6" s="106"/>
      <c r="D6" s="106"/>
      <c r="E6" s="848"/>
      <c r="F6" s="848"/>
      <c r="G6" s="848"/>
      <c r="H6" s="848"/>
      <c r="I6" s="848"/>
      <c r="J6" s="849"/>
      <c r="K6" s="344"/>
      <c r="L6" s="100"/>
    </row>
    <row r="7" spans="1:28" ht="24" customHeight="1" x14ac:dyDescent="0.2">
      <c r="A7" s="343"/>
      <c r="B7" s="343"/>
      <c r="C7" s="1680" t="s">
        <v>702</v>
      </c>
      <c r="D7" s="1681"/>
      <c r="E7" s="837" t="s">
        <v>68</v>
      </c>
      <c r="F7" s="837" t="s">
        <v>400</v>
      </c>
      <c r="G7" s="107" t="s">
        <v>401</v>
      </c>
      <c r="H7" s="107" t="s">
        <v>402</v>
      </c>
      <c r="I7" s="107"/>
      <c r="J7" s="850"/>
      <c r="K7" s="345"/>
      <c r="L7" s="108"/>
    </row>
    <row r="8" spans="1:28" s="857" customFormat="1" ht="3" customHeight="1" x14ac:dyDescent="0.2">
      <c r="A8" s="851"/>
      <c r="B8" s="343"/>
      <c r="C8" s="109"/>
      <c r="D8" s="852"/>
      <c r="E8" s="853"/>
      <c r="F8" s="854"/>
      <c r="G8" s="852"/>
      <c r="H8" s="852"/>
      <c r="I8" s="852"/>
      <c r="J8" s="852"/>
      <c r="K8" s="855"/>
      <c r="L8" s="856"/>
      <c r="M8" s="1709"/>
      <c r="N8" s="1712"/>
      <c r="O8" s="1712"/>
      <c r="P8" s="1712"/>
      <c r="Q8" s="1712"/>
      <c r="R8" s="1712"/>
      <c r="S8" s="1712"/>
      <c r="T8" s="1712"/>
      <c r="U8" s="1712"/>
      <c r="V8" s="1712"/>
      <c r="W8" s="1712"/>
      <c r="X8" s="1712"/>
      <c r="Y8" s="1712"/>
      <c r="Z8" s="1712"/>
      <c r="AA8" s="1712"/>
      <c r="AB8" s="1712"/>
    </row>
    <row r="9" spans="1:28" s="113" customFormat="1" ht="12.75" customHeight="1" x14ac:dyDescent="0.2">
      <c r="A9" s="388"/>
      <c r="B9" s="343"/>
      <c r="C9" s="111" t="s">
        <v>196</v>
      </c>
      <c r="D9" s="782" t="s">
        <v>196</v>
      </c>
      <c r="E9" s="806">
        <v>4.2</v>
      </c>
      <c r="F9" s="806">
        <v>7.2</v>
      </c>
      <c r="G9" s="806">
        <v>4.5999999999999996</v>
      </c>
      <c r="H9" s="806">
        <v>3.9</v>
      </c>
      <c r="I9" s="112">
        <f>IFERROR(H9/G9,":")</f>
        <v>0.84782608695652184</v>
      </c>
      <c r="J9" s="858"/>
      <c r="K9" s="346"/>
      <c r="L9" s="110"/>
      <c r="M9" s="1713"/>
      <c r="N9" s="1714"/>
      <c r="O9" s="1714"/>
      <c r="P9" s="1714"/>
      <c r="Q9" s="1715"/>
      <c r="R9" s="1716"/>
      <c r="S9" s="1714"/>
      <c r="T9" s="1714"/>
      <c r="U9" s="1714"/>
      <c r="V9" s="1714"/>
      <c r="W9" s="1714"/>
      <c r="X9" s="1714"/>
      <c r="Y9" s="1714"/>
      <c r="Z9" s="1714"/>
      <c r="AA9" s="1714"/>
      <c r="AB9" s="1714"/>
    </row>
    <row r="10" spans="1:28" ht="12.75" customHeight="1" x14ac:dyDescent="0.2">
      <c r="A10" s="343"/>
      <c r="B10" s="343"/>
      <c r="C10" s="111" t="s">
        <v>197</v>
      </c>
      <c r="D10" s="782" t="s">
        <v>197</v>
      </c>
      <c r="E10" s="806">
        <v>6</v>
      </c>
      <c r="F10" s="806">
        <v>11.3</v>
      </c>
      <c r="G10" s="806">
        <v>6.4</v>
      </c>
      <c r="H10" s="806">
        <v>5.5</v>
      </c>
      <c r="I10" s="112">
        <f t="shared" ref="I10:I39" si="0">IFERROR(H10/G10,":")</f>
        <v>0.859375</v>
      </c>
      <c r="J10" s="858"/>
      <c r="K10" s="347"/>
      <c r="L10" s="102"/>
      <c r="M10" s="1713"/>
      <c r="P10" s="1714"/>
      <c r="Q10" s="1717"/>
      <c r="R10" s="1716"/>
    </row>
    <row r="11" spans="1:28" ht="12.75" customHeight="1" x14ac:dyDescent="0.2">
      <c r="A11" s="343"/>
      <c r="B11" s="343"/>
      <c r="C11" s="111" t="s">
        <v>198</v>
      </c>
      <c r="D11" s="782" t="s">
        <v>198</v>
      </c>
      <c r="E11" s="806">
        <v>8.3000000000000007</v>
      </c>
      <c r="F11" s="806">
        <v>20.7</v>
      </c>
      <c r="G11" s="806">
        <v>8.6</v>
      </c>
      <c r="H11" s="806">
        <v>7.9</v>
      </c>
      <c r="I11" s="112">
        <f t="shared" si="0"/>
        <v>0.91860465116279078</v>
      </c>
      <c r="J11" s="858"/>
      <c r="K11" s="347"/>
      <c r="L11" s="102"/>
      <c r="M11" s="1713"/>
      <c r="P11" s="1714"/>
      <c r="Q11" s="1717"/>
      <c r="R11" s="1716"/>
    </row>
    <row r="12" spans="1:28" ht="12.75" customHeight="1" x14ac:dyDescent="0.2">
      <c r="A12" s="343"/>
      <c r="B12" s="343"/>
      <c r="C12" s="111" t="s">
        <v>372</v>
      </c>
      <c r="D12" s="782" t="s">
        <v>372</v>
      </c>
      <c r="E12" s="806">
        <v>11.6</v>
      </c>
      <c r="F12" s="806">
        <v>23.7</v>
      </c>
      <c r="G12" s="806">
        <v>11.2</v>
      </c>
      <c r="H12" s="806">
        <v>12.1</v>
      </c>
      <c r="I12" s="112">
        <f t="shared" si="0"/>
        <v>1.0803571428571428</v>
      </c>
      <c r="J12" s="858"/>
      <c r="K12" s="347"/>
      <c r="L12" s="102"/>
      <c r="M12" s="1713"/>
      <c r="O12" s="1718"/>
      <c r="P12" s="1714"/>
      <c r="Q12" s="1717"/>
      <c r="R12" s="1716"/>
    </row>
    <row r="13" spans="1:28" ht="12.75" customHeight="1" x14ac:dyDescent="0.2">
      <c r="A13" s="343"/>
      <c r="B13" s="343"/>
      <c r="C13" s="111"/>
      <c r="D13" s="782" t="s">
        <v>380</v>
      </c>
      <c r="E13" s="806">
        <v>13.2</v>
      </c>
      <c r="F13" s="806">
        <v>29.5</v>
      </c>
      <c r="G13" s="806">
        <v>13</v>
      </c>
      <c r="H13" s="806">
        <v>13.3</v>
      </c>
      <c r="I13" s="112">
        <f t="shared" si="0"/>
        <v>1.0230769230769232</v>
      </c>
      <c r="J13" s="858"/>
      <c r="K13" s="347"/>
      <c r="L13" s="102"/>
      <c r="M13" s="1713"/>
      <c r="O13" s="1718"/>
      <c r="Q13" s="1717"/>
      <c r="R13" s="1716"/>
    </row>
    <row r="14" spans="1:28" ht="12.75" customHeight="1" x14ac:dyDescent="0.2">
      <c r="A14" s="343"/>
      <c r="B14" s="343"/>
      <c r="C14" s="111" t="s">
        <v>199</v>
      </c>
      <c r="D14" s="782" t="s">
        <v>199</v>
      </c>
      <c r="E14" s="806">
        <v>9.6999999999999993</v>
      </c>
      <c r="F14" s="806">
        <v>24</v>
      </c>
      <c r="G14" s="806">
        <v>8.6</v>
      </c>
      <c r="H14" s="806">
        <v>11</v>
      </c>
      <c r="I14" s="112">
        <f t="shared" si="0"/>
        <v>1.2790697674418605</v>
      </c>
      <c r="J14" s="858"/>
      <c r="K14" s="347"/>
      <c r="L14" s="102"/>
      <c r="M14" s="1713"/>
      <c r="O14" s="1718"/>
      <c r="Q14" s="1717"/>
      <c r="R14" s="1716"/>
    </row>
    <row r="15" spans="1:28" ht="12.75" customHeight="1" x14ac:dyDescent="0.2">
      <c r="A15" s="343"/>
      <c r="B15" s="343"/>
      <c r="C15" s="111" t="s">
        <v>373</v>
      </c>
      <c r="D15" s="782" t="s">
        <v>381</v>
      </c>
      <c r="E15" s="806">
        <v>7.9</v>
      </c>
      <c r="F15" s="806">
        <v>15</v>
      </c>
      <c r="G15" s="806">
        <v>7.2</v>
      </c>
      <c r="H15" s="806">
        <v>8.6999999999999993</v>
      </c>
      <c r="I15" s="112">
        <f t="shared" si="0"/>
        <v>1.2083333333333333</v>
      </c>
      <c r="J15" s="858"/>
      <c r="K15" s="347"/>
      <c r="L15" s="102"/>
      <c r="M15" s="1713"/>
      <c r="P15" s="1714"/>
      <c r="Q15" s="1717"/>
      <c r="R15" s="1716"/>
    </row>
    <row r="16" spans="1:28" ht="12.75" customHeight="1" x14ac:dyDescent="0.2">
      <c r="A16" s="343"/>
      <c r="B16" s="343"/>
      <c r="C16" s="111" t="s">
        <v>200</v>
      </c>
      <c r="D16" s="782" t="s">
        <v>200</v>
      </c>
      <c r="E16" s="806">
        <v>19.600000000000001</v>
      </c>
      <c r="F16" s="806">
        <v>43.9</v>
      </c>
      <c r="G16" s="806">
        <v>17.899999999999999</v>
      </c>
      <c r="H16" s="806">
        <v>21.6</v>
      </c>
      <c r="I16" s="112">
        <f t="shared" si="0"/>
        <v>1.2067039106145254</v>
      </c>
      <c r="J16" s="858"/>
      <c r="K16" s="347"/>
      <c r="L16" s="102"/>
      <c r="M16" s="1713"/>
      <c r="P16" s="1714"/>
      <c r="Q16" s="1717"/>
      <c r="R16" s="1716"/>
    </row>
    <row r="17" spans="1:28" ht="12.75" customHeight="1" x14ac:dyDescent="0.2">
      <c r="A17" s="343"/>
      <c r="B17" s="343"/>
      <c r="C17" s="111" t="s">
        <v>374</v>
      </c>
      <c r="D17" s="782" t="s">
        <v>374</v>
      </c>
      <c r="E17" s="806">
        <v>7</v>
      </c>
      <c r="F17" s="806">
        <v>15.8</v>
      </c>
      <c r="G17" s="806">
        <v>8.1999999999999993</v>
      </c>
      <c r="H17" s="806">
        <v>5.7</v>
      </c>
      <c r="I17" s="112">
        <f t="shared" si="0"/>
        <v>0.69512195121951226</v>
      </c>
      <c r="J17" s="858"/>
      <c r="K17" s="347"/>
      <c r="L17" s="102"/>
      <c r="M17" s="1713"/>
      <c r="P17" s="1714"/>
      <c r="Q17" s="1717"/>
      <c r="R17" s="1716"/>
    </row>
    <row r="18" spans="1:28" ht="12.75" customHeight="1" x14ac:dyDescent="0.2">
      <c r="A18" s="343"/>
      <c r="B18" s="343"/>
      <c r="C18" s="111" t="s">
        <v>201</v>
      </c>
      <c r="D18" s="782" t="s">
        <v>201</v>
      </c>
      <c r="E18" s="806">
        <v>9.1</v>
      </c>
      <c r="F18" s="806">
        <v>21.7</v>
      </c>
      <c r="G18" s="806">
        <v>9.1</v>
      </c>
      <c r="H18" s="806">
        <v>9</v>
      </c>
      <c r="I18" s="112">
        <f t="shared" si="0"/>
        <v>0.98901098901098905</v>
      </c>
      <c r="J18" s="858"/>
      <c r="K18" s="347"/>
      <c r="L18" s="102"/>
      <c r="M18" s="1713"/>
      <c r="N18" s="1719"/>
      <c r="Q18" s="1717"/>
      <c r="R18" s="1716"/>
    </row>
    <row r="19" spans="1:28" ht="12.75" customHeight="1" x14ac:dyDescent="0.2">
      <c r="A19" s="343"/>
      <c r="B19" s="343"/>
      <c r="C19" s="111" t="s">
        <v>202</v>
      </c>
      <c r="D19" s="782" t="s">
        <v>202</v>
      </c>
      <c r="E19" s="806">
        <v>10.3</v>
      </c>
      <c r="F19" s="806">
        <v>24.4</v>
      </c>
      <c r="G19" s="806">
        <v>10.6</v>
      </c>
      <c r="H19" s="806">
        <v>10</v>
      </c>
      <c r="I19" s="112">
        <f t="shared" si="0"/>
        <v>0.94339622641509435</v>
      </c>
      <c r="J19" s="858"/>
      <c r="K19" s="347"/>
      <c r="L19" s="102"/>
      <c r="M19" s="1713"/>
      <c r="N19" s="1719"/>
      <c r="Q19" s="1717"/>
      <c r="R19" s="1716"/>
    </row>
    <row r="20" spans="1:28" s="115" customFormat="1" ht="12.75" customHeight="1" x14ac:dyDescent="0.2">
      <c r="A20" s="389"/>
      <c r="B20" s="343"/>
      <c r="C20" s="111" t="s">
        <v>356</v>
      </c>
      <c r="D20" s="782" t="s">
        <v>375</v>
      </c>
      <c r="E20" s="806">
        <v>23.5</v>
      </c>
      <c r="F20" s="806">
        <v>50.3</v>
      </c>
      <c r="G20" s="806">
        <v>19.5</v>
      </c>
      <c r="H20" s="806">
        <v>28.5</v>
      </c>
      <c r="I20" s="112">
        <f t="shared" si="0"/>
        <v>1.4615384615384615</v>
      </c>
      <c r="J20" s="859"/>
      <c r="K20" s="348"/>
      <c r="L20" s="114"/>
      <c r="M20" s="1713"/>
      <c r="N20" s="1720"/>
      <c r="O20" s="1720"/>
      <c r="P20" s="1720"/>
      <c r="Q20" s="1721"/>
      <c r="R20" s="1716"/>
      <c r="S20" s="1720"/>
      <c r="T20" s="1720"/>
      <c r="U20" s="1720"/>
      <c r="V20" s="1720"/>
      <c r="W20" s="1720"/>
      <c r="X20" s="1720"/>
      <c r="Y20" s="1720"/>
      <c r="Z20" s="1720"/>
      <c r="AA20" s="1720"/>
      <c r="AB20" s="1720"/>
    </row>
    <row r="21" spans="1:28" ht="12.75" customHeight="1" x14ac:dyDescent="0.2">
      <c r="A21" s="343"/>
      <c r="B21" s="343"/>
      <c r="C21" s="111" t="s">
        <v>203</v>
      </c>
      <c r="D21" s="782" t="s">
        <v>382</v>
      </c>
      <c r="E21" s="806">
        <v>6</v>
      </c>
      <c r="F21" s="806">
        <v>10.8</v>
      </c>
      <c r="G21" s="806">
        <v>5.6</v>
      </c>
      <c r="H21" s="806">
        <v>6.5</v>
      </c>
      <c r="I21" s="112">
        <f t="shared" si="0"/>
        <v>1.1607142857142858</v>
      </c>
      <c r="J21" s="858"/>
      <c r="K21" s="347"/>
      <c r="L21" s="102"/>
      <c r="M21" s="1713"/>
      <c r="Q21" s="1717"/>
      <c r="R21" s="1716"/>
    </row>
    <row r="22" spans="1:28" s="117" customFormat="1" ht="12.75" customHeight="1" x14ac:dyDescent="0.2">
      <c r="A22" s="390"/>
      <c r="B22" s="343"/>
      <c r="C22" s="111" t="s">
        <v>204</v>
      </c>
      <c r="D22" s="782" t="s">
        <v>204</v>
      </c>
      <c r="E22" s="806">
        <v>8.3000000000000007</v>
      </c>
      <c r="F22" s="806">
        <v>17.8</v>
      </c>
      <c r="G22" s="806">
        <v>9.5</v>
      </c>
      <c r="H22" s="806">
        <v>6.9</v>
      </c>
      <c r="I22" s="112">
        <f t="shared" si="0"/>
        <v>0.72631578947368425</v>
      </c>
      <c r="J22" s="859"/>
      <c r="K22" s="349"/>
      <c r="L22" s="116"/>
      <c r="M22" s="1713"/>
      <c r="N22" s="1722"/>
      <c r="O22" s="1722"/>
      <c r="P22" s="1722"/>
      <c r="Q22" s="1723"/>
      <c r="R22" s="1716"/>
      <c r="S22" s="1722"/>
      <c r="T22" s="1722"/>
      <c r="U22" s="1722"/>
      <c r="V22" s="1722"/>
      <c r="W22" s="1722"/>
      <c r="X22" s="1722"/>
      <c r="Y22" s="1722"/>
      <c r="Z22" s="1722"/>
      <c r="AA22" s="1722"/>
      <c r="AB22" s="1722"/>
    </row>
    <row r="23" spans="1:28" s="119" customFormat="1" ht="12.75" customHeight="1" x14ac:dyDescent="0.2">
      <c r="A23" s="350"/>
      <c r="B23" s="350"/>
      <c r="C23" s="111" t="s">
        <v>205</v>
      </c>
      <c r="D23" s="782" t="s">
        <v>205</v>
      </c>
      <c r="E23" s="806">
        <v>11.4</v>
      </c>
      <c r="F23" s="806">
        <v>39.200000000000003</v>
      </c>
      <c r="G23" s="806">
        <v>10.6</v>
      </c>
      <c r="H23" s="806">
        <v>12.6</v>
      </c>
      <c r="I23" s="112">
        <f t="shared" si="0"/>
        <v>1.1886792452830188</v>
      </c>
      <c r="J23" s="858"/>
      <c r="K23" s="347"/>
      <c r="L23" s="118"/>
      <c r="M23" s="1713"/>
      <c r="N23" s="1719"/>
      <c r="O23" s="1719"/>
      <c r="P23" s="1719"/>
      <c r="Q23" s="1717"/>
      <c r="R23" s="1716"/>
      <c r="S23" s="1719"/>
      <c r="T23" s="1719"/>
      <c r="U23" s="1719"/>
      <c r="V23" s="1719"/>
      <c r="W23" s="1719"/>
      <c r="X23" s="1719"/>
      <c r="Y23" s="1719"/>
      <c r="Z23" s="1719"/>
      <c r="AA23" s="1719"/>
      <c r="AB23" s="1719"/>
    </row>
    <row r="24" spans="1:28" ht="12.75" customHeight="1" x14ac:dyDescent="0.2">
      <c r="A24" s="343"/>
      <c r="B24" s="343"/>
      <c r="C24" s="111" t="s">
        <v>206</v>
      </c>
      <c r="D24" s="782" t="s">
        <v>206</v>
      </c>
      <c r="E24" s="806">
        <v>6.2</v>
      </c>
      <c r="F24" s="806">
        <v>17</v>
      </c>
      <c r="G24" s="806">
        <v>5.6</v>
      </c>
      <c r="H24" s="806">
        <v>6.8</v>
      </c>
      <c r="I24" s="112">
        <f t="shared" si="0"/>
        <v>1.2142857142857144</v>
      </c>
      <c r="J24" s="858"/>
      <c r="K24" s="347"/>
      <c r="L24" s="102"/>
      <c r="M24" s="1713"/>
      <c r="Q24" s="1717"/>
      <c r="R24" s="1716"/>
    </row>
    <row r="25" spans="1:28" ht="12.75" customHeight="1" x14ac:dyDescent="0.2">
      <c r="A25" s="343"/>
      <c r="B25" s="343"/>
      <c r="C25" s="111" t="s">
        <v>207</v>
      </c>
      <c r="D25" s="782" t="s">
        <v>207</v>
      </c>
      <c r="E25" s="806">
        <v>3.9</v>
      </c>
      <c r="F25" s="806">
        <v>7.1</v>
      </c>
      <c r="G25" s="806">
        <v>3.7</v>
      </c>
      <c r="H25" s="806">
        <v>4.2</v>
      </c>
      <c r="I25" s="112">
        <f t="shared" si="0"/>
        <v>1.1351351351351351</v>
      </c>
      <c r="J25" s="858"/>
      <c r="K25" s="347"/>
      <c r="L25" s="102"/>
      <c r="M25" s="1713"/>
      <c r="Q25" s="1717"/>
      <c r="R25" s="1716"/>
    </row>
    <row r="26" spans="1:28" s="121" customFormat="1" ht="12.75" customHeight="1" x14ac:dyDescent="0.2">
      <c r="A26" s="351"/>
      <c r="B26" s="351"/>
      <c r="C26" s="109" t="s">
        <v>73</v>
      </c>
      <c r="D26" s="860" t="s">
        <v>73</v>
      </c>
      <c r="E26" s="861">
        <v>11.1</v>
      </c>
      <c r="F26" s="861">
        <v>26.3</v>
      </c>
      <c r="G26" s="861">
        <v>10.8</v>
      </c>
      <c r="H26" s="861">
        <v>11.3</v>
      </c>
      <c r="I26" s="862">
        <f t="shared" si="0"/>
        <v>1.0462962962962963</v>
      </c>
      <c r="J26" s="859"/>
      <c r="K26" s="352"/>
      <c r="L26" s="120"/>
      <c r="M26" s="1713"/>
      <c r="N26" s="1724"/>
      <c r="O26" s="1724"/>
      <c r="P26" s="1724"/>
      <c r="Q26" s="1723"/>
      <c r="R26" s="1716"/>
      <c r="S26" s="1724"/>
      <c r="T26" s="1724"/>
      <c r="U26" s="1724"/>
      <c r="V26" s="1724"/>
      <c r="W26" s="1724"/>
      <c r="X26" s="1724"/>
      <c r="Y26" s="1724"/>
      <c r="Z26" s="1724"/>
      <c r="AA26" s="1724"/>
      <c r="AB26" s="1724"/>
    </row>
    <row r="27" spans="1:28" s="123" customFormat="1" ht="12.75" customHeight="1" x14ac:dyDescent="0.2">
      <c r="A27" s="353"/>
      <c r="B27" s="391"/>
      <c r="C27" s="395" t="s">
        <v>208</v>
      </c>
      <c r="D27" s="783" t="s">
        <v>208</v>
      </c>
      <c r="E27" s="807">
        <v>10.1</v>
      </c>
      <c r="F27" s="807">
        <v>21.1</v>
      </c>
      <c r="G27" s="807">
        <v>9.6999999999999993</v>
      </c>
      <c r="H27" s="807">
        <v>10.5</v>
      </c>
      <c r="I27" s="863">
        <f t="shared" si="0"/>
        <v>1.0824742268041239</v>
      </c>
      <c r="J27" s="864"/>
      <c r="K27" s="354"/>
      <c r="L27" s="122"/>
      <c r="M27" s="1713"/>
      <c r="N27" s="1725"/>
      <c r="O27" s="1725"/>
      <c r="P27" s="1725"/>
      <c r="Q27" s="1710"/>
      <c r="R27" s="1725"/>
      <c r="S27" s="1725"/>
      <c r="T27" s="1725"/>
      <c r="U27" s="1725"/>
      <c r="V27" s="1725"/>
      <c r="W27" s="1725"/>
      <c r="X27" s="1725"/>
      <c r="Y27" s="1725"/>
      <c r="Z27" s="1725"/>
      <c r="AA27" s="1725"/>
      <c r="AB27" s="1725"/>
    </row>
    <row r="28" spans="1:28" ht="12.75" customHeight="1" x14ac:dyDescent="0.2">
      <c r="A28" s="343"/>
      <c r="B28" s="343"/>
      <c r="C28" s="111" t="s">
        <v>209</v>
      </c>
      <c r="D28" s="782" t="s">
        <v>209</v>
      </c>
      <c r="E28" s="806">
        <v>7.9</v>
      </c>
      <c r="F28" s="806">
        <v>14.5</v>
      </c>
      <c r="G28" s="806">
        <v>8.6</v>
      </c>
      <c r="H28" s="806">
        <v>7.1</v>
      </c>
      <c r="I28" s="112">
        <f t="shared" si="0"/>
        <v>0.82558139534883723</v>
      </c>
      <c r="J28" s="858"/>
      <c r="K28" s="347"/>
      <c r="L28" s="102"/>
      <c r="M28" s="1713"/>
    </row>
    <row r="29" spans="1:28" ht="12.75" customHeight="1" x14ac:dyDescent="0.2">
      <c r="A29" s="343"/>
      <c r="B29" s="343"/>
      <c r="C29" s="111" t="s">
        <v>210</v>
      </c>
      <c r="D29" s="782" t="s">
        <v>210</v>
      </c>
      <c r="E29" s="806">
        <v>6.2</v>
      </c>
      <c r="F29" s="806">
        <v>11.9</v>
      </c>
      <c r="G29" s="806">
        <v>5.9</v>
      </c>
      <c r="H29" s="806">
        <v>6.4</v>
      </c>
      <c r="I29" s="112">
        <f t="shared" si="0"/>
        <v>1.0847457627118644</v>
      </c>
      <c r="J29" s="858"/>
      <c r="K29" s="347"/>
      <c r="L29" s="102"/>
      <c r="M29" s="1713"/>
    </row>
    <row r="30" spans="1:28" ht="12.75" customHeight="1" x14ac:dyDescent="0.2">
      <c r="A30" s="343"/>
      <c r="B30" s="343"/>
      <c r="C30" s="111" t="s">
        <v>358</v>
      </c>
      <c r="D30" s="782" t="s">
        <v>377</v>
      </c>
      <c r="E30" s="806">
        <v>5.0999999999999996</v>
      </c>
      <c r="F30" s="806">
        <v>13.1</v>
      </c>
      <c r="G30" s="806">
        <v>5.2</v>
      </c>
      <c r="H30" s="806">
        <v>4.9000000000000004</v>
      </c>
      <c r="I30" s="112">
        <f t="shared" si="0"/>
        <v>0.94230769230769229</v>
      </c>
      <c r="J30" s="858"/>
      <c r="K30" s="347"/>
      <c r="L30" s="102"/>
      <c r="M30" s="1713"/>
    </row>
    <row r="31" spans="1:28" ht="12.75" customHeight="1" x14ac:dyDescent="0.2">
      <c r="A31" s="343"/>
      <c r="B31" s="343"/>
      <c r="C31" s="111" t="s">
        <v>345</v>
      </c>
      <c r="D31" s="782" t="s">
        <v>378</v>
      </c>
      <c r="E31" s="806">
        <v>9.5</v>
      </c>
      <c r="F31" s="806">
        <v>17.5</v>
      </c>
      <c r="G31" s="806">
        <v>10.3</v>
      </c>
      <c r="H31" s="806">
        <v>8.8000000000000007</v>
      </c>
      <c r="I31" s="112">
        <f t="shared" si="0"/>
        <v>0.85436893203883502</v>
      </c>
      <c r="J31" s="858"/>
      <c r="K31" s="347"/>
      <c r="L31" s="102"/>
      <c r="M31" s="1713"/>
    </row>
    <row r="32" spans="1:28" ht="12.75" customHeight="1" x14ac:dyDescent="0.2">
      <c r="A32" s="343"/>
      <c r="B32" s="343"/>
      <c r="C32" s="111" t="s">
        <v>242</v>
      </c>
      <c r="D32" s="782" t="s">
        <v>383</v>
      </c>
      <c r="E32" s="806">
        <v>8.8000000000000007</v>
      </c>
      <c r="F32" s="806">
        <v>16.5</v>
      </c>
      <c r="G32" s="806">
        <v>10.199999999999999</v>
      </c>
      <c r="H32" s="806">
        <v>7.4</v>
      </c>
      <c r="I32" s="112">
        <f t="shared" si="0"/>
        <v>0.72549019607843146</v>
      </c>
      <c r="J32" s="858"/>
      <c r="K32" s="347"/>
      <c r="L32" s="102"/>
      <c r="M32" s="1713"/>
    </row>
    <row r="33" spans="1:28" s="126" customFormat="1" ht="12.75" customHeight="1" x14ac:dyDescent="0.2">
      <c r="A33" s="392"/>
      <c r="B33" s="343"/>
      <c r="C33" s="111" t="s">
        <v>211</v>
      </c>
      <c r="D33" s="782" t="s">
        <v>211</v>
      </c>
      <c r="E33" s="806">
        <v>6.1</v>
      </c>
      <c r="F33" s="806">
        <v>16.600000000000001</v>
      </c>
      <c r="G33" s="806">
        <v>5.9</v>
      </c>
      <c r="H33" s="806">
        <v>6.4</v>
      </c>
      <c r="I33" s="112">
        <f t="shared" si="0"/>
        <v>1.0847457627118644</v>
      </c>
      <c r="J33" s="858"/>
      <c r="K33" s="355"/>
      <c r="L33" s="124"/>
      <c r="M33" s="1713"/>
      <c r="N33" s="1726"/>
      <c r="O33" s="1726"/>
      <c r="P33" s="1726"/>
      <c r="Q33" s="1726"/>
      <c r="R33" s="1726"/>
      <c r="S33" s="1726"/>
      <c r="T33" s="1726"/>
      <c r="U33" s="1726"/>
      <c r="V33" s="1726"/>
      <c r="W33" s="1726"/>
      <c r="X33" s="1726"/>
      <c r="Y33" s="1726"/>
      <c r="Z33" s="1726"/>
      <c r="AA33" s="1726"/>
      <c r="AB33" s="1726"/>
    </row>
    <row r="34" spans="1:28" ht="12.75" customHeight="1" x14ac:dyDescent="0.2">
      <c r="A34" s="343"/>
      <c r="B34" s="343"/>
      <c r="C34" s="111" t="s">
        <v>357</v>
      </c>
      <c r="D34" s="782" t="s">
        <v>376</v>
      </c>
      <c r="E34" s="806">
        <v>5</v>
      </c>
      <c r="F34" s="806">
        <v>13.7</v>
      </c>
      <c r="G34" s="806">
        <v>5.0999999999999996</v>
      </c>
      <c r="H34" s="806">
        <v>4.8</v>
      </c>
      <c r="I34" s="112">
        <f t="shared" si="0"/>
        <v>0.94117647058823528</v>
      </c>
      <c r="J34" s="858"/>
      <c r="K34" s="347"/>
      <c r="L34" s="102"/>
      <c r="M34" s="1713"/>
    </row>
    <row r="35" spans="1:28" ht="12.75" customHeight="1" x14ac:dyDescent="0.2">
      <c r="A35" s="343"/>
      <c r="B35" s="343"/>
      <c r="C35" s="111" t="s">
        <v>212</v>
      </c>
      <c r="D35" s="782" t="s">
        <v>212</v>
      </c>
      <c r="E35" s="806">
        <v>4.2</v>
      </c>
      <c r="F35" s="806">
        <v>11.4</v>
      </c>
      <c r="G35" s="806">
        <v>3.5</v>
      </c>
      <c r="H35" s="806">
        <v>5</v>
      </c>
      <c r="I35" s="112">
        <f t="shared" si="0"/>
        <v>1.4285714285714286</v>
      </c>
      <c r="J35" s="858"/>
      <c r="K35" s="347"/>
      <c r="L35" s="102"/>
      <c r="M35" s="1713"/>
    </row>
    <row r="36" spans="1:28" s="117" customFormat="1" ht="12.75" customHeight="1" x14ac:dyDescent="0.2">
      <c r="A36" s="390"/>
      <c r="B36" s="343"/>
      <c r="C36" s="111" t="s">
        <v>379</v>
      </c>
      <c r="D36" s="782" t="s">
        <v>379</v>
      </c>
      <c r="E36" s="806">
        <v>6.1</v>
      </c>
      <c r="F36" s="806" t="s">
        <v>703</v>
      </c>
      <c r="G36" s="806">
        <v>6.9</v>
      </c>
      <c r="H36" s="806">
        <v>5</v>
      </c>
      <c r="I36" s="112">
        <f t="shared" si="0"/>
        <v>0.72463768115942029</v>
      </c>
      <c r="J36" s="859"/>
      <c r="K36" s="349"/>
      <c r="L36" s="116"/>
      <c r="M36" s="1713"/>
      <c r="N36" s="1722"/>
      <c r="O36" s="1722"/>
      <c r="P36" s="1722"/>
      <c r="Q36" s="1722"/>
      <c r="R36" s="1722"/>
      <c r="S36" s="1722"/>
      <c r="T36" s="1722"/>
      <c r="U36" s="1722"/>
      <c r="V36" s="1722"/>
      <c r="W36" s="1722"/>
      <c r="X36" s="1722"/>
      <c r="Y36" s="1722"/>
      <c r="Z36" s="1722"/>
      <c r="AA36" s="1722"/>
      <c r="AB36" s="1722"/>
    </row>
    <row r="37" spans="1:28" ht="12.75" customHeight="1" x14ac:dyDescent="0.2">
      <c r="A37" s="343"/>
      <c r="B37" s="343"/>
      <c r="C37" s="111" t="s">
        <v>213</v>
      </c>
      <c r="D37" s="782" t="s">
        <v>213</v>
      </c>
      <c r="E37" s="806">
        <v>7</v>
      </c>
      <c r="F37" s="806">
        <v>20.2</v>
      </c>
      <c r="G37" s="806">
        <v>7.3</v>
      </c>
      <c r="H37" s="806">
        <v>6.7</v>
      </c>
      <c r="I37" s="112">
        <f t="shared" si="0"/>
        <v>0.9178082191780822</v>
      </c>
      <c r="J37" s="858"/>
      <c r="K37" s="347"/>
      <c r="L37" s="102"/>
      <c r="M37" s="1713"/>
    </row>
    <row r="38" spans="1:28" s="123" customFormat="1" ht="12.75" customHeight="1" x14ac:dyDescent="0.2">
      <c r="A38" s="353"/>
      <c r="B38" s="393"/>
      <c r="C38" s="395" t="s">
        <v>214</v>
      </c>
      <c r="D38" s="783" t="s">
        <v>384</v>
      </c>
      <c r="E38" s="807">
        <v>8.6</v>
      </c>
      <c r="F38" s="807">
        <v>18.8</v>
      </c>
      <c r="G38" s="807">
        <v>8.4</v>
      </c>
      <c r="H38" s="807">
        <v>8.8000000000000007</v>
      </c>
      <c r="I38" s="863">
        <f t="shared" si="0"/>
        <v>1.0476190476190477</v>
      </c>
      <c r="J38" s="864"/>
      <c r="K38" s="354"/>
      <c r="L38" s="122"/>
      <c r="M38" s="1713"/>
      <c r="N38" s="1725"/>
      <c r="O38" s="1725"/>
      <c r="P38" s="1725"/>
      <c r="Q38" s="1725"/>
      <c r="R38" s="1725"/>
      <c r="S38" s="1725"/>
      <c r="T38" s="1725"/>
      <c r="U38" s="1725"/>
      <c r="V38" s="1725"/>
      <c r="W38" s="1725"/>
      <c r="X38" s="1725"/>
      <c r="Y38" s="1725"/>
      <c r="Z38" s="1725"/>
      <c r="AA38" s="1725"/>
      <c r="AB38" s="1725"/>
    </row>
    <row r="39" spans="1:28" ht="23.25" customHeight="1" x14ac:dyDescent="0.2">
      <c r="A39" s="343"/>
      <c r="B39" s="343"/>
      <c r="C39" s="111" t="s">
        <v>403</v>
      </c>
      <c r="D39" s="784" t="s">
        <v>403</v>
      </c>
      <c r="E39" s="806">
        <v>4.9000000000000004</v>
      </c>
      <c r="F39" s="806">
        <v>10.8</v>
      </c>
      <c r="G39" s="806">
        <v>5</v>
      </c>
      <c r="H39" s="806">
        <v>4.7</v>
      </c>
      <c r="I39" s="112">
        <f t="shared" si="0"/>
        <v>0.94000000000000006</v>
      </c>
      <c r="J39" s="858"/>
      <c r="K39" s="347"/>
      <c r="L39" s="102"/>
      <c r="M39" s="1713"/>
    </row>
    <row r="40" spans="1:28" s="132" customFormat="1" ht="12" customHeight="1" x14ac:dyDescent="0.2">
      <c r="A40" s="394"/>
      <c r="B40" s="343"/>
      <c r="C40" s="127"/>
      <c r="D40" s="128"/>
      <c r="E40" s="129"/>
      <c r="F40" s="129"/>
      <c r="G40" s="130"/>
      <c r="H40" s="130"/>
      <c r="I40" s="130"/>
      <c r="J40" s="130"/>
      <c r="K40" s="356"/>
      <c r="L40" s="131"/>
      <c r="M40" s="1709"/>
      <c r="N40" s="1727"/>
      <c r="O40" s="1727"/>
      <c r="P40" s="1727"/>
      <c r="Q40" s="1727"/>
      <c r="R40" s="1727"/>
      <c r="S40" s="1727"/>
      <c r="T40" s="1727"/>
      <c r="U40" s="1727"/>
      <c r="V40" s="1727"/>
      <c r="W40" s="1727"/>
      <c r="X40" s="1727"/>
      <c r="Y40" s="1727"/>
      <c r="Z40" s="1727"/>
      <c r="AA40" s="1727"/>
      <c r="AB40" s="1727"/>
    </row>
    <row r="41" spans="1:28" ht="17.25" customHeight="1" x14ac:dyDescent="0.2">
      <c r="A41" s="343"/>
      <c r="B41" s="343"/>
      <c r="C41" s="891"/>
      <c r="D41" s="891"/>
      <c r="E41" s="892"/>
      <c r="F41" s="1676"/>
      <c r="G41" s="1676"/>
      <c r="H41" s="1676"/>
      <c r="I41" s="1676"/>
      <c r="J41" s="1676"/>
      <c r="K41" s="357"/>
      <c r="L41" s="100"/>
    </row>
    <row r="42" spans="1:28" ht="17.25" customHeight="1" x14ac:dyDescent="0.2">
      <c r="A42" s="343"/>
      <c r="B42" s="343"/>
      <c r="C42" s="891"/>
      <c r="D42" s="1682" t="s">
        <v>680</v>
      </c>
      <c r="E42" s="1682"/>
      <c r="F42" s="1682"/>
      <c r="G42" s="893"/>
      <c r="H42" s="893"/>
      <c r="I42" s="1676"/>
      <c r="J42" s="1676"/>
      <c r="K42" s="357"/>
      <c r="L42" s="100"/>
      <c r="N42" s="1728"/>
      <c r="O42" s="1728"/>
      <c r="P42" s="1728"/>
      <c r="Q42" s="1728"/>
      <c r="R42" s="1728"/>
      <c r="T42" s="1719"/>
    </row>
    <row r="43" spans="1:28" ht="17.25" customHeight="1" x14ac:dyDescent="0.2">
      <c r="A43" s="343"/>
      <c r="B43" s="343"/>
      <c r="C43" s="891"/>
      <c r="D43" s="1682"/>
      <c r="E43" s="1682"/>
      <c r="F43" s="1682"/>
      <c r="G43" s="893"/>
      <c r="H43" s="893"/>
      <c r="I43" s="1676"/>
      <c r="J43" s="1676"/>
      <c r="K43" s="357"/>
      <c r="L43" s="100"/>
      <c r="N43" s="1728"/>
      <c r="O43" s="1728"/>
      <c r="P43" s="1728"/>
      <c r="Q43" s="1728"/>
      <c r="R43" s="1728"/>
    </row>
    <row r="44" spans="1:28" ht="17.25" customHeight="1" x14ac:dyDescent="0.2">
      <c r="A44" s="343"/>
      <c r="B44" s="343"/>
      <c r="C44" s="891"/>
      <c r="D44" s="1687" t="s">
        <v>681</v>
      </c>
      <c r="E44" s="1687"/>
      <c r="F44" s="1687"/>
      <c r="G44" s="893"/>
      <c r="H44" s="893"/>
      <c r="I44" s="1676"/>
      <c r="J44" s="1676"/>
      <c r="K44" s="357"/>
      <c r="L44" s="100"/>
      <c r="N44" s="1728"/>
      <c r="O44" s="1728"/>
      <c r="P44" s="1728"/>
      <c r="Q44" s="1728"/>
      <c r="R44" s="1728"/>
    </row>
    <row r="45" spans="1:28" ht="17.25" customHeight="1" x14ac:dyDescent="0.2">
      <c r="A45" s="343"/>
      <c r="B45" s="343"/>
      <c r="C45" s="891"/>
      <c r="D45" s="1687"/>
      <c r="E45" s="1687"/>
      <c r="F45" s="1687"/>
      <c r="G45" s="893"/>
      <c r="H45" s="893"/>
      <c r="I45" s="1676"/>
      <c r="J45" s="1676"/>
      <c r="K45" s="357"/>
      <c r="L45" s="100"/>
    </row>
    <row r="46" spans="1:28" ht="17.25" customHeight="1" x14ac:dyDescent="0.2">
      <c r="A46" s="343"/>
      <c r="B46" s="343"/>
      <c r="C46" s="891"/>
      <c r="D46" s="1687"/>
      <c r="E46" s="1687"/>
      <c r="F46" s="1687"/>
      <c r="G46" s="893"/>
      <c r="H46" s="893"/>
      <c r="I46" s="1676"/>
      <c r="J46" s="1676"/>
      <c r="K46" s="357"/>
      <c r="L46" s="100"/>
      <c r="N46" s="1728"/>
      <c r="O46" s="1728"/>
      <c r="P46" s="1728"/>
      <c r="Q46" s="1728"/>
      <c r="R46" s="1728"/>
      <c r="T46" s="1719"/>
    </row>
    <row r="47" spans="1:28" ht="17.25" customHeight="1" x14ac:dyDescent="0.2">
      <c r="A47" s="343"/>
      <c r="B47" s="343"/>
      <c r="C47" s="891"/>
      <c r="D47" s="1687" t="s">
        <v>683</v>
      </c>
      <c r="E47" s="1687"/>
      <c r="F47" s="1687"/>
      <c r="G47" s="893"/>
      <c r="H47" s="893"/>
      <c r="I47" s="1676"/>
      <c r="J47" s="1676"/>
      <c r="K47" s="357"/>
      <c r="L47" s="100"/>
      <c r="N47" s="1728"/>
      <c r="O47" s="1728"/>
      <c r="P47" s="1728"/>
      <c r="Q47" s="1728"/>
      <c r="R47" s="1728"/>
    </row>
    <row r="48" spans="1:28" ht="17.25" customHeight="1" x14ac:dyDescent="0.2">
      <c r="A48" s="343"/>
      <c r="B48" s="343"/>
      <c r="C48" s="891"/>
      <c r="D48" s="1687"/>
      <c r="E48" s="1687"/>
      <c r="F48" s="1687"/>
      <c r="G48" s="893"/>
      <c r="H48" s="893"/>
      <c r="I48" s="1676"/>
      <c r="J48" s="1676"/>
      <c r="K48" s="357"/>
      <c r="L48" s="100"/>
      <c r="N48" s="1728"/>
      <c r="O48" s="1728"/>
      <c r="P48" s="1728"/>
      <c r="Q48" s="1728"/>
      <c r="R48" s="1728"/>
    </row>
    <row r="49" spans="1:28" ht="17.25" customHeight="1" x14ac:dyDescent="0.2">
      <c r="A49" s="343"/>
      <c r="B49" s="343"/>
      <c r="C49" s="891"/>
      <c r="D49" s="1687"/>
      <c r="E49" s="1687"/>
      <c r="F49" s="1687"/>
      <c r="G49" s="893"/>
      <c r="H49" s="893"/>
      <c r="I49" s="1676"/>
      <c r="J49" s="1676"/>
      <c r="K49" s="357"/>
      <c r="L49" s="100"/>
      <c r="N49" s="1728"/>
      <c r="O49" s="1728"/>
      <c r="P49" s="1728"/>
      <c r="Q49" s="1728"/>
      <c r="R49" s="1728"/>
      <c r="T49" s="1719"/>
    </row>
    <row r="50" spans="1:28" ht="17.25" customHeight="1" x14ac:dyDescent="0.2">
      <c r="A50" s="343"/>
      <c r="B50" s="343"/>
      <c r="C50" s="891"/>
      <c r="D50" s="1687" t="s">
        <v>679</v>
      </c>
      <c r="E50" s="1687"/>
      <c r="F50" s="1687"/>
      <c r="G50" s="893"/>
      <c r="H50" s="893"/>
      <c r="I50" s="1676"/>
      <c r="J50" s="1676"/>
      <c r="K50" s="357"/>
      <c r="L50" s="100"/>
      <c r="N50" s="1728"/>
      <c r="O50" s="1728"/>
      <c r="P50" s="1728"/>
      <c r="Q50" s="1728"/>
      <c r="R50" s="1728"/>
    </row>
    <row r="51" spans="1:28" ht="17.25" customHeight="1" x14ac:dyDescent="0.2">
      <c r="A51" s="343"/>
      <c r="B51" s="343"/>
      <c r="C51" s="891"/>
      <c r="D51" s="1687"/>
      <c r="E51" s="1687"/>
      <c r="F51" s="1687"/>
      <c r="G51" s="893"/>
      <c r="H51" s="893"/>
      <c r="I51" s="1676"/>
      <c r="J51" s="1676"/>
      <c r="K51" s="357"/>
      <c r="L51" s="100"/>
      <c r="N51" s="1728"/>
      <c r="O51" s="1728"/>
      <c r="P51" s="1728"/>
      <c r="Q51" s="1728"/>
      <c r="R51" s="1728"/>
    </row>
    <row r="52" spans="1:28" ht="17.25" customHeight="1" x14ac:dyDescent="0.2">
      <c r="A52" s="343"/>
      <c r="B52" s="343"/>
      <c r="C52" s="891"/>
      <c r="D52" s="1687"/>
      <c r="E52" s="1687"/>
      <c r="F52" s="1687"/>
      <c r="G52" s="893"/>
      <c r="H52" s="893"/>
      <c r="I52" s="1676"/>
      <c r="J52" s="1676"/>
      <c r="K52" s="357"/>
      <c r="L52" s="100"/>
    </row>
    <row r="53" spans="1:28" s="126" customFormat="1" ht="17.25" customHeight="1" x14ac:dyDescent="0.2">
      <c r="A53" s="392"/>
      <c r="B53" s="343"/>
      <c r="C53" s="891"/>
      <c r="D53" s="1682" t="s">
        <v>554</v>
      </c>
      <c r="E53" s="1682"/>
      <c r="F53" s="1682"/>
      <c r="G53" s="893"/>
      <c r="H53" s="893"/>
      <c r="I53" s="1676"/>
      <c r="J53" s="1676"/>
      <c r="K53" s="358"/>
      <c r="L53" s="125"/>
      <c r="M53" s="1729"/>
      <c r="N53" s="1730"/>
      <c r="O53" s="1730"/>
      <c r="P53" s="1730"/>
      <c r="Q53" s="1730"/>
      <c r="R53" s="1730"/>
      <c r="S53" s="1726"/>
      <c r="T53" s="1726"/>
      <c r="U53" s="1726"/>
      <c r="V53" s="1726"/>
      <c r="W53" s="1726"/>
      <c r="X53" s="1726"/>
      <c r="Y53" s="1726"/>
      <c r="Z53" s="1726"/>
      <c r="AA53" s="1726"/>
      <c r="AB53" s="1726"/>
    </row>
    <row r="54" spans="1:28" ht="17.25" customHeight="1" x14ac:dyDescent="0.2">
      <c r="A54" s="343"/>
      <c r="B54" s="343"/>
      <c r="C54" s="891"/>
      <c r="D54" s="1682"/>
      <c r="E54" s="1682"/>
      <c r="F54" s="1682"/>
      <c r="G54" s="893"/>
      <c r="H54" s="893"/>
      <c r="I54" s="1676"/>
      <c r="J54" s="1676"/>
      <c r="K54" s="357"/>
      <c r="L54" s="100"/>
      <c r="N54" s="1730"/>
      <c r="O54" s="1730"/>
      <c r="P54" s="1730"/>
      <c r="Q54" s="1730"/>
      <c r="R54" s="1730"/>
    </row>
    <row r="55" spans="1:28" ht="17.25" customHeight="1" x14ac:dyDescent="0.2">
      <c r="A55" s="343"/>
      <c r="B55" s="343"/>
      <c r="C55" s="891"/>
      <c r="D55" s="1682"/>
      <c r="E55" s="1682"/>
      <c r="F55" s="1682"/>
      <c r="G55" s="893"/>
      <c r="H55" s="893"/>
      <c r="I55" s="1676"/>
      <c r="J55" s="1676"/>
      <c r="K55" s="357"/>
      <c r="L55" s="100"/>
      <c r="N55" s="1730"/>
      <c r="O55" s="1730"/>
      <c r="P55" s="1730"/>
      <c r="Q55" s="1730"/>
      <c r="R55" s="1730"/>
    </row>
    <row r="56" spans="1:28" ht="5.25" customHeight="1" x14ac:dyDescent="0.2">
      <c r="A56" s="343"/>
      <c r="B56" s="343"/>
      <c r="C56" s="891"/>
      <c r="D56" s="893"/>
      <c r="E56" s="893"/>
      <c r="F56" s="893"/>
      <c r="G56" s="893"/>
      <c r="H56" s="893"/>
      <c r="I56" s="1676"/>
      <c r="J56" s="1676"/>
      <c r="K56" s="357"/>
      <c r="L56" s="100"/>
    </row>
    <row r="57" spans="1:28" ht="18.75" customHeight="1" x14ac:dyDescent="0.2">
      <c r="A57" s="343"/>
      <c r="B57" s="343"/>
      <c r="C57" s="891"/>
      <c r="D57" s="891"/>
      <c r="E57" s="892"/>
      <c r="F57" s="1676"/>
      <c r="G57" s="1676"/>
      <c r="H57" s="1676"/>
      <c r="I57" s="1676"/>
      <c r="J57" s="1676"/>
      <c r="K57" s="357"/>
      <c r="L57" s="100"/>
      <c r="N57" s="1731"/>
    </row>
    <row r="58" spans="1:28" ht="18.75" customHeight="1" x14ac:dyDescent="0.2">
      <c r="A58" s="343"/>
      <c r="B58" s="343"/>
      <c r="C58" s="1673" t="s">
        <v>685</v>
      </c>
      <c r="D58" s="1673"/>
      <c r="E58" s="1673"/>
      <c r="F58" s="1673"/>
      <c r="G58" s="1673"/>
      <c r="H58" s="1673"/>
      <c r="I58" s="1673"/>
      <c r="J58" s="1673"/>
      <c r="K58" s="835"/>
      <c r="L58" s="100"/>
    </row>
    <row r="59" spans="1:28" ht="11.25" customHeight="1" x14ac:dyDescent="0.2">
      <c r="A59" s="343"/>
      <c r="B59" s="343"/>
      <c r="C59" s="1683" t="s">
        <v>704</v>
      </c>
      <c r="D59" s="1684"/>
      <c r="E59" s="1684"/>
      <c r="F59" s="1684"/>
      <c r="G59" s="1684"/>
      <c r="H59" s="1684"/>
      <c r="I59" s="1684"/>
      <c r="J59" s="1684"/>
      <c r="K59" s="1685"/>
      <c r="L59" s="100"/>
    </row>
    <row r="60" spans="1:28" ht="13.5" customHeight="1" x14ac:dyDescent="0.2">
      <c r="A60" s="343"/>
      <c r="B60" s="343"/>
      <c r="C60" s="1674"/>
      <c r="D60" s="1675"/>
      <c r="E60" s="1675"/>
      <c r="F60" s="133"/>
      <c r="G60" s="134"/>
      <c r="H60" s="134"/>
      <c r="I60" s="1686">
        <v>42583</v>
      </c>
      <c r="J60" s="1686"/>
      <c r="K60" s="486">
        <v>21</v>
      </c>
      <c r="L60" s="100"/>
    </row>
    <row r="62" spans="1:28" ht="15" x14ac:dyDescent="0.2">
      <c r="E62" s="1297"/>
    </row>
  </sheetData>
  <mergeCells count="34">
    <mergeCell ref="N42:R44"/>
    <mergeCell ref="N46:R48"/>
    <mergeCell ref="N49:R51"/>
    <mergeCell ref="N53:R55"/>
    <mergeCell ref="D47:F49"/>
    <mergeCell ref="D44:F46"/>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s>
  <conditionalFormatting sqref="F9:F39">
    <cfRule type="top10" dxfId="6" priority="6" bottom="1" rank="1"/>
    <cfRule type="top10" dxfId="5" priority="7" rank="1"/>
  </conditionalFormatting>
  <conditionalFormatting sqref="E9:E38">
    <cfRule type="top10" dxfId="4" priority="4" bottom="1" rank="3"/>
    <cfRule type="top10" dxfId="3" priority="5" rank="2"/>
  </conditionalFormatting>
  <conditionalFormatting sqref="I9:I25">
    <cfRule type="top10" dxfId="2" priority="3" rank="2"/>
  </conditionalFormatting>
  <conditionalFormatting sqref="M9:M39">
    <cfRule type="top10" dxfId="1"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7"/>
      <c r="C1" s="217"/>
      <c r="D1" s="217"/>
      <c r="E1" s="216"/>
      <c r="F1" s="1420" t="s">
        <v>43</v>
      </c>
      <c r="G1" s="1420"/>
      <c r="H1" s="1420"/>
      <c r="I1" s="4"/>
      <c r="J1" s="4"/>
      <c r="K1" s="4"/>
      <c r="L1" s="4"/>
      <c r="M1" s="4"/>
      <c r="N1" s="4"/>
      <c r="O1" s="4"/>
    </row>
    <row r="2" spans="1:15" ht="13.5" customHeight="1" x14ac:dyDescent="0.2">
      <c r="A2" s="2"/>
      <c r="B2" s="223"/>
      <c r="C2" s="1425"/>
      <c r="D2" s="1425"/>
      <c r="E2" s="1425"/>
      <c r="F2" s="1425"/>
      <c r="G2" s="1425"/>
      <c r="H2" s="4"/>
      <c r="I2" s="4"/>
      <c r="J2" s="4"/>
      <c r="K2" s="4"/>
      <c r="L2" s="4"/>
      <c r="M2" s="4"/>
      <c r="N2" s="4"/>
      <c r="O2" s="4"/>
    </row>
    <row r="3" spans="1:15" x14ac:dyDescent="0.2">
      <c r="A3" s="2"/>
      <c r="B3" s="224"/>
      <c r="C3" s="1425"/>
      <c r="D3" s="1425"/>
      <c r="E3" s="1425"/>
      <c r="F3" s="1425"/>
      <c r="G3" s="1425"/>
      <c r="H3" s="1"/>
      <c r="I3" s="4"/>
      <c r="J3" s="4"/>
      <c r="K3" s="4"/>
      <c r="L3" s="4"/>
      <c r="M3" s="4"/>
      <c r="N3" s="4"/>
      <c r="O3" s="2"/>
    </row>
    <row r="4" spans="1:15" ht="12.75" customHeight="1" x14ac:dyDescent="0.2">
      <c r="A4" s="2"/>
      <c r="B4" s="226"/>
      <c r="C4" s="1418" t="s">
        <v>48</v>
      </c>
      <c r="D4" s="1419"/>
      <c r="E4" s="1419"/>
      <c r="F4" s="1419"/>
      <c r="G4" s="1419"/>
      <c r="H4" s="1419"/>
      <c r="I4" s="4"/>
      <c r="J4" s="4"/>
      <c r="K4" s="4"/>
      <c r="L4" s="4"/>
      <c r="M4" s="17"/>
      <c r="N4" s="4"/>
      <c r="O4" s="2"/>
    </row>
    <row r="5" spans="1:15" s="7" customFormat="1" ht="16.5" customHeight="1" x14ac:dyDescent="0.2">
      <c r="A5" s="6"/>
      <c r="B5" s="225"/>
      <c r="C5" s="1419"/>
      <c r="D5" s="1419"/>
      <c r="E5" s="1419"/>
      <c r="F5" s="1419"/>
      <c r="G5" s="1419"/>
      <c r="H5" s="1419"/>
      <c r="I5" s="4"/>
      <c r="J5" s="4"/>
      <c r="K5" s="4"/>
      <c r="L5" s="4"/>
      <c r="M5" s="17"/>
      <c r="N5" s="4"/>
      <c r="O5" s="6"/>
    </row>
    <row r="6" spans="1:15" ht="11.25" customHeight="1" x14ac:dyDescent="0.2">
      <c r="A6" s="2"/>
      <c r="B6" s="226"/>
      <c r="C6" s="1419"/>
      <c r="D6" s="1419"/>
      <c r="E6" s="1419"/>
      <c r="F6" s="1419"/>
      <c r="G6" s="1419"/>
      <c r="H6" s="1419"/>
      <c r="I6" s="4"/>
      <c r="J6" s="4"/>
      <c r="K6" s="4"/>
      <c r="L6" s="4"/>
      <c r="M6" s="17"/>
      <c r="N6" s="4"/>
      <c r="O6" s="2"/>
    </row>
    <row r="7" spans="1:15" ht="11.25" customHeight="1" x14ac:dyDescent="0.2">
      <c r="A7" s="2"/>
      <c r="B7" s="226"/>
      <c r="C7" s="1419"/>
      <c r="D7" s="1419"/>
      <c r="E7" s="1419"/>
      <c r="F7" s="1419"/>
      <c r="G7" s="1419"/>
      <c r="H7" s="1419"/>
      <c r="I7" s="4"/>
      <c r="J7" s="4"/>
      <c r="K7" s="4"/>
      <c r="L7" s="4"/>
      <c r="M7" s="17"/>
      <c r="N7" s="4"/>
      <c r="O7" s="2"/>
    </row>
    <row r="8" spans="1:15" ht="117" customHeight="1" x14ac:dyDescent="0.2">
      <c r="A8" s="2"/>
      <c r="B8" s="226"/>
      <c r="C8" s="1419"/>
      <c r="D8" s="1419"/>
      <c r="E8" s="1419"/>
      <c r="F8" s="1419"/>
      <c r="G8" s="1419"/>
      <c r="H8" s="1419"/>
      <c r="I8" s="4"/>
      <c r="J8" s="4"/>
      <c r="K8" s="4"/>
      <c r="L8" s="4"/>
      <c r="M8" s="17"/>
      <c r="N8" s="4"/>
      <c r="O8" s="2"/>
    </row>
    <row r="9" spans="1:15" ht="10.5" customHeight="1" x14ac:dyDescent="0.2">
      <c r="A9" s="2"/>
      <c r="B9" s="226"/>
      <c r="C9" s="1419"/>
      <c r="D9" s="1419"/>
      <c r="E9" s="1419"/>
      <c r="F9" s="1419"/>
      <c r="G9" s="1419"/>
      <c r="H9" s="1419"/>
      <c r="I9" s="4"/>
      <c r="J9" s="4"/>
      <c r="K9" s="4"/>
      <c r="L9" s="4"/>
      <c r="M9" s="17"/>
      <c r="N9" s="3"/>
      <c r="O9" s="2"/>
    </row>
    <row r="10" spans="1:15" ht="11.25" customHeight="1" x14ac:dyDescent="0.2">
      <c r="A10" s="2"/>
      <c r="B10" s="226"/>
      <c r="C10" s="1419"/>
      <c r="D10" s="1419"/>
      <c r="E10" s="1419"/>
      <c r="F10" s="1419"/>
      <c r="G10" s="1419"/>
      <c r="H10" s="1419"/>
      <c r="I10" s="4"/>
      <c r="J10" s="4"/>
      <c r="K10" s="4"/>
      <c r="L10" s="4"/>
      <c r="M10" s="17"/>
      <c r="N10" s="3"/>
      <c r="O10" s="2"/>
    </row>
    <row r="11" spans="1:15" ht="3.75" customHeight="1" x14ac:dyDescent="0.2">
      <c r="A11" s="2"/>
      <c r="B11" s="226"/>
      <c r="C11" s="1419"/>
      <c r="D11" s="1419"/>
      <c r="E11" s="1419"/>
      <c r="F11" s="1419"/>
      <c r="G11" s="1419"/>
      <c r="H11" s="1419"/>
      <c r="I11" s="4"/>
      <c r="J11" s="4"/>
      <c r="K11" s="4"/>
      <c r="L11" s="4"/>
      <c r="M11" s="17"/>
      <c r="N11" s="3"/>
      <c r="O11" s="2"/>
    </row>
    <row r="12" spans="1:15" ht="11.25" customHeight="1" x14ac:dyDescent="0.2">
      <c r="A12" s="2"/>
      <c r="B12" s="226"/>
      <c r="C12" s="1419"/>
      <c r="D12" s="1419"/>
      <c r="E12" s="1419"/>
      <c r="F12" s="1419"/>
      <c r="G12" s="1419"/>
      <c r="H12" s="1419"/>
      <c r="I12" s="4"/>
      <c r="J12" s="4"/>
      <c r="K12" s="4"/>
      <c r="L12" s="4"/>
      <c r="M12" s="17"/>
      <c r="N12" s="3"/>
      <c r="O12" s="2"/>
    </row>
    <row r="13" spans="1:15" ht="11.25" customHeight="1" x14ac:dyDescent="0.2">
      <c r="A13" s="2"/>
      <c r="B13" s="226"/>
      <c r="C13" s="1419"/>
      <c r="D13" s="1419"/>
      <c r="E13" s="1419"/>
      <c r="F13" s="1419"/>
      <c r="G13" s="1419"/>
      <c r="H13" s="1419"/>
      <c r="I13" s="4"/>
      <c r="J13" s="4"/>
      <c r="K13" s="4"/>
      <c r="L13" s="4"/>
      <c r="M13" s="17"/>
      <c r="N13" s="3"/>
      <c r="O13" s="2"/>
    </row>
    <row r="14" spans="1:15" ht="15.75" customHeight="1" x14ac:dyDescent="0.2">
      <c r="A14" s="2"/>
      <c r="B14" s="226"/>
      <c r="C14" s="1419"/>
      <c r="D14" s="1419"/>
      <c r="E14" s="1419"/>
      <c r="F14" s="1419"/>
      <c r="G14" s="1419"/>
      <c r="H14" s="1419"/>
      <c r="I14" s="4"/>
      <c r="J14" s="4"/>
      <c r="K14" s="4"/>
      <c r="L14" s="4"/>
      <c r="M14" s="17"/>
      <c r="N14" s="3"/>
      <c r="O14" s="2"/>
    </row>
    <row r="15" spans="1:15" ht="22.5" customHeight="1" x14ac:dyDescent="0.2">
      <c r="A15" s="2"/>
      <c r="B15" s="226"/>
      <c r="C15" s="1419"/>
      <c r="D15" s="1419"/>
      <c r="E15" s="1419"/>
      <c r="F15" s="1419"/>
      <c r="G15" s="1419"/>
      <c r="H15" s="1419"/>
      <c r="I15" s="4"/>
      <c r="J15" s="4"/>
      <c r="K15" s="4"/>
      <c r="L15" s="4"/>
      <c r="M15" s="17"/>
      <c r="N15" s="3"/>
      <c r="O15" s="2"/>
    </row>
    <row r="16" spans="1:15" ht="11.25" customHeight="1" x14ac:dyDescent="0.2">
      <c r="A16" s="2"/>
      <c r="B16" s="226"/>
      <c r="C16" s="1419"/>
      <c r="D16" s="1419"/>
      <c r="E16" s="1419"/>
      <c r="F16" s="1419"/>
      <c r="G16" s="1419"/>
      <c r="H16" s="1419"/>
      <c r="I16" s="4"/>
      <c r="J16" s="4"/>
      <c r="K16" s="4"/>
      <c r="L16" s="4"/>
      <c r="M16" s="17"/>
      <c r="N16" s="3"/>
      <c r="O16" s="2"/>
    </row>
    <row r="17" spans="1:15" ht="11.25" customHeight="1" x14ac:dyDescent="0.2">
      <c r="A17" s="2"/>
      <c r="B17" s="226"/>
      <c r="C17" s="1419"/>
      <c r="D17" s="1419"/>
      <c r="E17" s="1419"/>
      <c r="F17" s="1419"/>
      <c r="G17" s="1419"/>
      <c r="H17" s="1419"/>
      <c r="I17" s="4"/>
      <c r="J17" s="4"/>
      <c r="K17" s="4"/>
      <c r="L17" s="4"/>
      <c r="M17" s="17"/>
      <c r="N17" s="3"/>
      <c r="O17" s="2"/>
    </row>
    <row r="18" spans="1:15" ht="11.25" customHeight="1" x14ac:dyDescent="0.2">
      <c r="A18" s="2"/>
      <c r="B18" s="226"/>
      <c r="C18" s="1419"/>
      <c r="D18" s="1419"/>
      <c r="E18" s="1419"/>
      <c r="F18" s="1419"/>
      <c r="G18" s="1419"/>
      <c r="H18" s="1419"/>
      <c r="I18" s="5"/>
      <c r="J18" s="5"/>
      <c r="K18" s="5"/>
      <c r="L18" s="5"/>
      <c r="M18" s="5"/>
      <c r="N18" s="3"/>
      <c r="O18" s="2"/>
    </row>
    <row r="19" spans="1:15" ht="11.25" customHeight="1" x14ac:dyDescent="0.2">
      <c r="A19" s="2"/>
      <c r="B19" s="226"/>
      <c r="C19" s="1419"/>
      <c r="D19" s="1419"/>
      <c r="E19" s="1419"/>
      <c r="F19" s="1419"/>
      <c r="G19" s="1419"/>
      <c r="H19" s="1419"/>
      <c r="I19" s="18"/>
      <c r="J19" s="18"/>
      <c r="K19" s="18"/>
      <c r="L19" s="18"/>
      <c r="M19" s="18"/>
      <c r="N19" s="3"/>
      <c r="O19" s="2"/>
    </row>
    <row r="20" spans="1:15" ht="11.25" customHeight="1" x14ac:dyDescent="0.2">
      <c r="A20" s="2"/>
      <c r="B20" s="226"/>
      <c r="C20" s="1419"/>
      <c r="D20" s="1419"/>
      <c r="E20" s="1419"/>
      <c r="F20" s="1419"/>
      <c r="G20" s="1419"/>
      <c r="H20" s="1419"/>
      <c r="I20" s="11"/>
      <c r="J20" s="11"/>
      <c r="K20" s="11"/>
      <c r="L20" s="11"/>
      <c r="M20" s="11"/>
      <c r="N20" s="3"/>
      <c r="O20" s="2"/>
    </row>
    <row r="21" spans="1:15" ht="11.25" customHeight="1" x14ac:dyDescent="0.2">
      <c r="A21" s="2"/>
      <c r="B21" s="226"/>
      <c r="C21" s="1419"/>
      <c r="D21" s="1419"/>
      <c r="E21" s="1419"/>
      <c r="F21" s="1419"/>
      <c r="G21" s="1419"/>
      <c r="H21" s="1419"/>
      <c r="I21" s="11"/>
      <c r="J21" s="11"/>
      <c r="K21" s="11"/>
      <c r="L21" s="11"/>
      <c r="M21" s="11"/>
      <c r="N21" s="3"/>
      <c r="O21" s="2"/>
    </row>
    <row r="22" spans="1:15" ht="12" customHeight="1" x14ac:dyDescent="0.2">
      <c r="A22" s="2"/>
      <c r="B22" s="226"/>
      <c r="C22" s="23"/>
      <c r="D22" s="23"/>
      <c r="E22" s="23"/>
      <c r="F22" s="23"/>
      <c r="G22" s="23"/>
      <c r="H22" s="23"/>
      <c r="I22" s="13"/>
      <c r="J22" s="13"/>
      <c r="K22" s="13"/>
      <c r="L22" s="13"/>
      <c r="M22" s="13"/>
      <c r="N22" s="3"/>
      <c r="O22" s="2"/>
    </row>
    <row r="23" spans="1:15" ht="27.75" customHeight="1" x14ac:dyDescent="0.2">
      <c r="A23" s="2"/>
      <c r="B23" s="226"/>
      <c r="C23" s="23"/>
      <c r="D23" s="23"/>
      <c r="E23" s="23"/>
      <c r="F23" s="23"/>
      <c r="G23" s="23"/>
      <c r="H23" s="23"/>
      <c r="I23" s="11"/>
      <c r="J23" s="11"/>
      <c r="K23" s="11"/>
      <c r="L23" s="11"/>
      <c r="M23" s="11"/>
      <c r="N23" s="3"/>
      <c r="O23" s="2"/>
    </row>
    <row r="24" spans="1:15" ht="18" customHeight="1" x14ac:dyDescent="0.2">
      <c r="A24" s="2"/>
      <c r="B24" s="226"/>
      <c r="C24" s="9"/>
      <c r="D24" s="13"/>
      <c r="E24" s="15"/>
      <c r="F24" s="13"/>
      <c r="G24" s="10"/>
      <c r="H24" s="13"/>
      <c r="I24" s="13"/>
      <c r="J24" s="13"/>
      <c r="K24" s="13"/>
      <c r="L24" s="13"/>
      <c r="M24" s="13"/>
      <c r="N24" s="3"/>
      <c r="O24" s="2"/>
    </row>
    <row r="25" spans="1:15" ht="18" customHeight="1" x14ac:dyDescent="0.2">
      <c r="A25" s="2"/>
      <c r="B25" s="226"/>
      <c r="C25" s="12"/>
      <c r="D25" s="13"/>
      <c r="E25" s="8"/>
      <c r="F25" s="11"/>
      <c r="G25" s="10"/>
      <c r="H25" s="11"/>
      <c r="I25" s="11"/>
      <c r="J25" s="11"/>
      <c r="K25" s="11"/>
      <c r="L25" s="11"/>
      <c r="M25" s="11"/>
      <c r="N25" s="3"/>
      <c r="O25" s="2"/>
    </row>
    <row r="26" spans="1:15" x14ac:dyDescent="0.2">
      <c r="A26" s="2"/>
      <c r="B26" s="226"/>
      <c r="C26" s="12"/>
      <c r="D26" s="13"/>
      <c r="E26" s="8"/>
      <c r="F26" s="11"/>
      <c r="G26" s="10"/>
      <c r="H26" s="11"/>
      <c r="I26" s="11"/>
      <c r="J26" s="11"/>
      <c r="K26" s="11"/>
      <c r="L26" s="11"/>
      <c r="M26" s="11"/>
      <c r="N26" s="3"/>
      <c r="O26" s="2"/>
    </row>
    <row r="27" spans="1:15" ht="13.5" customHeight="1" x14ac:dyDescent="0.2">
      <c r="A27" s="2"/>
      <c r="B27" s="226"/>
      <c r="C27" s="12"/>
      <c r="D27" s="13"/>
      <c r="E27" s="8"/>
      <c r="F27" s="11"/>
      <c r="G27" s="10"/>
      <c r="H27" s="310"/>
      <c r="I27" s="311" t="s">
        <v>42</v>
      </c>
      <c r="J27" s="312"/>
      <c r="K27" s="312"/>
      <c r="L27" s="313"/>
      <c r="M27" s="313"/>
      <c r="N27" s="3"/>
      <c r="O27" s="2"/>
    </row>
    <row r="28" spans="1:15" ht="10.5" customHeight="1" x14ac:dyDescent="0.2">
      <c r="A28" s="2"/>
      <c r="B28" s="226"/>
      <c r="C28" s="9"/>
      <c r="D28" s="13"/>
      <c r="E28" s="15"/>
      <c r="F28" s="13"/>
      <c r="G28" s="10"/>
      <c r="H28" s="13"/>
      <c r="I28" s="314"/>
      <c r="J28" s="314"/>
      <c r="K28" s="314"/>
      <c r="L28" s="314"/>
      <c r="M28" s="485"/>
      <c r="N28" s="315"/>
      <c r="O28" s="2"/>
    </row>
    <row r="29" spans="1:15" ht="16.5" customHeight="1" x14ac:dyDescent="0.2">
      <c r="A29" s="2"/>
      <c r="B29" s="226"/>
      <c r="C29" s="9"/>
      <c r="D29" s="13"/>
      <c r="E29" s="15"/>
      <c r="F29" s="13"/>
      <c r="G29" s="10"/>
      <c r="H29" s="13"/>
      <c r="I29" s="13" t="s">
        <v>432</v>
      </c>
      <c r="J29" s="13"/>
      <c r="K29" s="13"/>
      <c r="L29" s="13"/>
      <c r="M29" s="485"/>
      <c r="N29" s="316"/>
      <c r="O29" s="2"/>
    </row>
    <row r="30" spans="1:15" ht="10.5" customHeight="1" x14ac:dyDescent="0.2">
      <c r="A30" s="2"/>
      <c r="B30" s="226"/>
      <c r="C30" s="9"/>
      <c r="D30" s="13"/>
      <c r="E30" s="15"/>
      <c r="F30" s="13"/>
      <c r="G30" s="10"/>
      <c r="H30" s="13"/>
      <c r="I30" s="13"/>
      <c r="J30" s="13"/>
      <c r="K30" s="13"/>
      <c r="L30" s="13"/>
      <c r="M30" s="485"/>
      <c r="N30" s="316"/>
      <c r="O30" s="2"/>
    </row>
    <row r="31" spans="1:15" ht="16.5" customHeight="1" x14ac:dyDescent="0.2">
      <c r="A31" s="2"/>
      <c r="B31" s="226"/>
      <c r="C31" s="12"/>
      <c r="D31" s="13"/>
      <c r="E31" s="8"/>
      <c r="F31" s="11"/>
      <c r="G31" s="10"/>
      <c r="H31" s="11"/>
      <c r="I31" s="1428" t="s">
        <v>46</v>
      </c>
      <c r="J31" s="1428"/>
      <c r="K31" s="1423">
        <f>+capa!H27</f>
        <v>42583</v>
      </c>
      <c r="L31" s="1424"/>
      <c r="M31" s="485"/>
      <c r="N31" s="317"/>
      <c r="O31" s="2"/>
    </row>
    <row r="32" spans="1:15" ht="10.5" customHeight="1" x14ac:dyDescent="0.2">
      <c r="A32" s="2"/>
      <c r="B32" s="226"/>
      <c r="C32" s="12"/>
      <c r="D32" s="13"/>
      <c r="E32" s="8"/>
      <c r="F32" s="11"/>
      <c r="G32" s="10"/>
      <c r="H32" s="11"/>
      <c r="I32" s="212"/>
      <c r="J32" s="212"/>
      <c r="K32" s="211"/>
      <c r="L32" s="211"/>
      <c r="M32" s="485"/>
      <c r="N32" s="317"/>
      <c r="O32" s="2"/>
    </row>
    <row r="33" spans="1:15" ht="16.5" customHeight="1" x14ac:dyDescent="0.2">
      <c r="A33" s="2"/>
      <c r="B33" s="226"/>
      <c r="C33" s="9"/>
      <c r="D33" s="13"/>
      <c r="E33" s="15"/>
      <c r="F33" s="13"/>
      <c r="G33" s="10"/>
      <c r="H33" s="13"/>
      <c r="I33" s="1421" t="s">
        <v>421</v>
      </c>
      <c r="J33" s="1422"/>
      <c r="K33" s="1422"/>
      <c r="L33" s="1422"/>
      <c r="M33" s="485"/>
      <c r="N33" s="316"/>
      <c r="O33" s="2"/>
    </row>
    <row r="34" spans="1:15" s="96" customFormat="1" ht="14.25" customHeight="1" x14ac:dyDescent="0.2">
      <c r="A34" s="2"/>
      <c r="B34" s="226"/>
      <c r="C34" s="9"/>
      <c r="D34" s="13"/>
      <c r="E34" s="15"/>
      <c r="F34" s="13"/>
      <c r="G34" s="1041"/>
      <c r="H34" s="13"/>
      <c r="I34" s="183"/>
      <c r="J34" s="1040"/>
      <c r="K34" s="1040"/>
      <c r="L34" s="1040"/>
      <c r="M34" s="485"/>
      <c r="N34" s="316"/>
      <c r="O34" s="2"/>
    </row>
    <row r="35" spans="1:15" s="96" customFormat="1" ht="20.25" customHeight="1" x14ac:dyDescent="0.2">
      <c r="A35" s="2"/>
      <c r="B35" s="226"/>
      <c r="C35" s="176"/>
      <c r="D35" s="13"/>
      <c r="E35" s="1042"/>
      <c r="F35" s="11"/>
      <c r="G35" s="1041"/>
      <c r="H35" s="11"/>
      <c r="I35" s="1431" t="s">
        <v>423</v>
      </c>
      <c r="J35" s="1431"/>
      <c r="K35" s="1431"/>
      <c r="L35" s="1431"/>
      <c r="M35" s="485"/>
      <c r="N35" s="317"/>
      <c r="O35" s="2"/>
    </row>
    <row r="36" spans="1:15" s="96" customFormat="1" ht="12.75" customHeight="1" x14ac:dyDescent="0.2">
      <c r="A36" s="2"/>
      <c r="B36" s="226"/>
      <c r="C36" s="176"/>
      <c r="D36" s="13"/>
      <c r="E36" s="1042"/>
      <c r="F36" s="11"/>
      <c r="G36" s="1041"/>
      <c r="H36" s="11"/>
      <c r="I36" s="1037" t="s">
        <v>422</v>
      </c>
      <c r="J36" s="1037"/>
      <c r="K36" s="1037"/>
      <c r="L36" s="1037"/>
      <c r="M36" s="485"/>
      <c r="N36" s="317"/>
      <c r="O36" s="2"/>
    </row>
    <row r="37" spans="1:15" s="96" customFormat="1" ht="12.75" customHeight="1" x14ac:dyDescent="0.2">
      <c r="A37" s="2"/>
      <c r="B37" s="226"/>
      <c r="C37" s="176"/>
      <c r="D37" s="13"/>
      <c r="E37" s="1042"/>
      <c r="F37" s="11"/>
      <c r="G37" s="1041"/>
      <c r="H37" s="11"/>
      <c r="I37" s="1432" t="s">
        <v>426</v>
      </c>
      <c r="J37" s="1432"/>
      <c r="K37" s="1432"/>
      <c r="L37" s="1432"/>
      <c r="M37" s="485"/>
      <c r="N37" s="317"/>
      <c r="O37" s="2"/>
    </row>
    <row r="38" spans="1:15" s="96" customFormat="1" ht="20.25" customHeight="1" x14ac:dyDescent="0.2">
      <c r="A38" s="2"/>
      <c r="B38" s="226"/>
      <c r="C38" s="9"/>
      <c r="D38" s="13"/>
      <c r="E38" s="15"/>
      <c r="F38" s="13"/>
      <c r="G38" s="372"/>
      <c r="H38" s="13"/>
      <c r="I38" s="1429" t="s">
        <v>550</v>
      </c>
      <c r="J38" s="1429"/>
      <c r="K38" s="1429"/>
      <c r="L38" s="1037"/>
      <c r="M38" s="485"/>
      <c r="N38" s="316"/>
      <c r="O38" s="2"/>
    </row>
    <row r="39" spans="1:15" ht="19.5" customHeight="1" x14ac:dyDescent="0.2">
      <c r="A39" s="2"/>
      <c r="B39" s="226"/>
      <c r="C39" s="12"/>
      <c r="D39" s="13"/>
      <c r="E39" s="8"/>
      <c r="F39" s="11"/>
      <c r="G39" s="10"/>
      <c r="H39" s="11"/>
      <c r="I39" s="1429" t="s">
        <v>453</v>
      </c>
      <c r="J39" s="1429"/>
      <c r="K39" s="1429"/>
      <c r="L39" s="1429"/>
      <c r="M39" s="485"/>
      <c r="N39" s="317"/>
      <c r="O39" s="2"/>
    </row>
    <row r="40" spans="1:15" ht="14.25" customHeight="1" x14ac:dyDescent="0.2">
      <c r="A40" s="2"/>
      <c r="B40" s="226"/>
      <c r="C40" s="12"/>
      <c r="D40" s="13"/>
      <c r="E40" s="8"/>
      <c r="F40" s="11"/>
      <c r="G40" s="10"/>
      <c r="H40" s="11"/>
      <c r="I40" s="1037"/>
      <c r="J40" s="1037"/>
      <c r="K40" s="1037"/>
      <c r="L40" s="1037"/>
      <c r="M40" s="485"/>
      <c r="N40" s="317"/>
      <c r="O40" s="2"/>
    </row>
    <row r="41" spans="1:15" ht="12.75" customHeight="1" x14ac:dyDescent="0.2">
      <c r="A41" s="2"/>
      <c r="B41" s="226"/>
      <c r="C41" s="12"/>
      <c r="D41" s="13"/>
      <c r="E41" s="8"/>
      <c r="F41" s="11"/>
      <c r="G41" s="10"/>
      <c r="H41" s="11"/>
      <c r="I41" s="1430" t="s">
        <v>51</v>
      </c>
      <c r="J41" s="1430"/>
      <c r="K41" s="1430"/>
      <c r="L41" s="1430"/>
      <c r="M41" s="485"/>
      <c r="N41" s="317"/>
      <c r="O41" s="2"/>
    </row>
    <row r="42" spans="1:15" ht="14.25" customHeight="1" x14ac:dyDescent="0.2">
      <c r="A42" s="2"/>
      <c r="B42" s="226"/>
      <c r="C42" s="9"/>
      <c r="D42" s="13"/>
      <c r="E42" s="15"/>
      <c r="F42" s="13"/>
      <c r="G42" s="10"/>
      <c r="H42" s="13"/>
      <c r="I42" s="1038"/>
      <c r="J42" s="1038"/>
      <c r="K42" s="1038"/>
      <c r="L42" s="1038"/>
      <c r="M42" s="485"/>
      <c r="N42" s="316"/>
      <c r="O42" s="2"/>
    </row>
    <row r="43" spans="1:15" ht="15" customHeight="1" x14ac:dyDescent="0.2">
      <c r="A43" s="2"/>
      <c r="B43" s="226"/>
      <c r="C43" s="12"/>
      <c r="D43" s="13"/>
      <c r="E43" s="8"/>
      <c r="F43" s="11"/>
      <c r="G43" s="10"/>
      <c r="H43" s="11"/>
      <c r="I43" s="1036" t="s">
        <v>23</v>
      </c>
      <c r="J43" s="1036"/>
      <c r="K43" s="1036"/>
      <c r="L43" s="1036"/>
      <c r="M43" s="485"/>
      <c r="N43" s="317"/>
      <c r="O43" s="2"/>
    </row>
    <row r="44" spans="1:15" ht="14.25" customHeight="1" x14ac:dyDescent="0.2">
      <c r="A44" s="2"/>
      <c r="B44" s="226"/>
      <c r="C44" s="12"/>
      <c r="D44" s="13"/>
      <c r="E44" s="8"/>
      <c r="F44" s="11"/>
      <c r="G44" s="10"/>
      <c r="H44" s="11"/>
      <c r="I44" s="210"/>
      <c r="J44" s="210"/>
      <c r="K44" s="210"/>
      <c r="L44" s="210"/>
      <c r="M44" s="485"/>
      <c r="N44" s="317"/>
      <c r="O44" s="2"/>
    </row>
    <row r="45" spans="1:15" ht="16.5" customHeight="1" x14ac:dyDescent="0.2">
      <c r="A45" s="2"/>
      <c r="B45" s="226"/>
      <c r="C45" s="12"/>
      <c r="D45" s="13"/>
      <c r="E45" s="8"/>
      <c r="F45" s="11"/>
      <c r="G45" s="10"/>
      <c r="H45" s="11"/>
      <c r="I45" s="1428" t="s">
        <v>19</v>
      </c>
      <c r="J45" s="1428"/>
      <c r="K45" s="1428"/>
      <c r="L45" s="1428"/>
      <c r="M45" s="485"/>
      <c r="N45" s="317"/>
      <c r="O45" s="2"/>
    </row>
    <row r="46" spans="1:15" ht="14.25" customHeight="1" x14ac:dyDescent="0.2">
      <c r="A46" s="2"/>
      <c r="B46" s="226"/>
      <c r="C46" s="9"/>
      <c r="D46" s="13"/>
      <c r="E46" s="15"/>
      <c r="F46" s="13"/>
      <c r="G46" s="10"/>
      <c r="H46" s="13"/>
      <c r="I46" s="212"/>
      <c r="J46" s="212"/>
      <c r="K46" s="212"/>
      <c r="L46" s="212"/>
      <c r="M46" s="485"/>
      <c r="N46" s="316"/>
      <c r="O46" s="2"/>
    </row>
    <row r="47" spans="1:15" ht="16.5" customHeight="1" x14ac:dyDescent="0.2">
      <c r="A47" s="2"/>
      <c r="B47" s="226"/>
      <c r="C47" s="12"/>
      <c r="D47" s="13"/>
      <c r="E47" s="8"/>
      <c r="F47" s="573"/>
      <c r="G47" s="933"/>
      <c r="H47" s="573"/>
      <c r="I47" s="1427" t="s">
        <v>10</v>
      </c>
      <c r="J47" s="1427"/>
      <c r="K47" s="1427"/>
      <c r="L47" s="1427"/>
      <c r="M47" s="485"/>
      <c r="N47" s="317"/>
      <c r="O47" s="2"/>
    </row>
    <row r="48" spans="1:15" ht="12.75" customHeight="1" x14ac:dyDescent="0.2">
      <c r="A48" s="2"/>
      <c r="B48" s="226"/>
      <c r="C48" s="9"/>
      <c r="D48" s="13"/>
      <c r="E48" s="15"/>
      <c r="F48" s="1039"/>
      <c r="G48" s="933"/>
      <c r="H48" s="1039"/>
      <c r="I48" s="485"/>
      <c r="J48" s="485"/>
      <c r="K48" s="485"/>
      <c r="L48" s="485"/>
      <c r="M48" s="485"/>
      <c r="N48" s="316"/>
      <c r="O48" s="2"/>
    </row>
    <row r="49" spans="1:15" ht="30.75" customHeight="1" x14ac:dyDescent="0.2">
      <c r="A49" s="2"/>
      <c r="B49" s="226"/>
      <c r="C49" s="9"/>
      <c r="D49" s="13"/>
      <c r="E49" s="15"/>
      <c r="F49" s="1039"/>
      <c r="G49" s="933"/>
      <c r="H49" s="1039"/>
      <c r="I49" s="485"/>
      <c r="J49" s="485"/>
      <c r="K49" s="485"/>
      <c r="L49" s="485"/>
      <c r="M49" s="485"/>
      <c r="N49" s="316"/>
      <c r="O49" s="2"/>
    </row>
    <row r="50" spans="1:15" ht="20.25" customHeight="1" x14ac:dyDescent="0.2">
      <c r="A50" s="2"/>
      <c r="B50" s="226"/>
      <c r="C50" s="813"/>
      <c r="D50" s="13"/>
      <c r="E50" s="8"/>
      <c r="F50" s="573"/>
      <c r="G50" s="933"/>
      <c r="H50" s="573"/>
      <c r="I50" s="485"/>
      <c r="J50" s="485"/>
      <c r="K50" s="485"/>
      <c r="L50" s="485"/>
      <c r="M50" s="485"/>
      <c r="N50" s="317"/>
      <c r="O50" s="2"/>
    </row>
    <row r="51" spans="1:15" x14ac:dyDescent="0.2">
      <c r="A51" s="2"/>
      <c r="B51" s="368">
        <v>2</v>
      </c>
      <c r="C51" s="1426">
        <v>42583</v>
      </c>
      <c r="D51" s="1426"/>
      <c r="E51" s="1426"/>
      <c r="F51" s="1426"/>
      <c r="G51" s="1426"/>
      <c r="H51" s="1426"/>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6"/>
      <c r="C1" s="216"/>
      <c r="D1" s="216"/>
      <c r="E1" s="216"/>
      <c r="F1" s="216"/>
      <c r="G1" s="217"/>
      <c r="H1" s="217"/>
      <c r="I1" s="217"/>
      <c r="J1" s="217"/>
      <c r="K1" s="217"/>
      <c r="L1" s="217"/>
      <c r="M1" s="217"/>
      <c r="N1" s="217"/>
      <c r="O1" s="217"/>
      <c r="P1" s="217"/>
      <c r="Q1" s="217"/>
      <c r="R1" s="217"/>
      <c r="S1" s="217"/>
      <c r="T1" s="217"/>
      <c r="U1" s="217"/>
      <c r="V1" s="217"/>
      <c r="W1" s="217"/>
      <c r="X1" s="1507" t="s">
        <v>319</v>
      </c>
      <c r="Y1" s="1507"/>
      <c r="Z1" s="1507"/>
      <c r="AA1" s="1507"/>
      <c r="AB1" s="1507"/>
      <c r="AC1" s="1507"/>
      <c r="AD1" s="1507"/>
      <c r="AE1" s="1507"/>
      <c r="AF1" s="1507"/>
      <c r="AG1" s="2"/>
    </row>
    <row r="2" spans="1:33" ht="6" customHeight="1" x14ac:dyDescent="0.2">
      <c r="A2" s="218"/>
      <c r="B2" s="1510"/>
      <c r="C2" s="1510"/>
      <c r="D2" s="1510"/>
      <c r="E2" s="16"/>
      <c r="F2" s="16"/>
      <c r="G2" s="16"/>
      <c r="H2" s="16"/>
      <c r="I2" s="16"/>
      <c r="J2" s="215"/>
      <c r="K2" s="215"/>
      <c r="L2" s="215"/>
      <c r="M2" s="215"/>
      <c r="N2" s="215"/>
      <c r="O2" s="215"/>
      <c r="P2" s="215"/>
      <c r="Q2" s="215"/>
      <c r="R2" s="215"/>
      <c r="S2" s="215"/>
      <c r="T2" s="215"/>
      <c r="U2" s="215"/>
      <c r="V2" s="215"/>
      <c r="W2" s="215"/>
      <c r="X2" s="215"/>
      <c r="Y2" s="215"/>
      <c r="Z2" s="4"/>
      <c r="AA2" s="4"/>
      <c r="AB2" s="4"/>
      <c r="AC2" s="4"/>
      <c r="AD2" s="4"/>
      <c r="AE2" s="4"/>
      <c r="AF2" s="4"/>
      <c r="AG2" s="2"/>
    </row>
    <row r="3" spans="1:33" ht="12" customHeight="1" x14ac:dyDescent="0.2">
      <c r="A3" s="218"/>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9"/>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8"/>
      <c r="B5" s="4"/>
      <c r="C5" s="8"/>
      <c r="D5" s="8"/>
      <c r="E5" s="8"/>
      <c r="F5" s="1693"/>
      <c r="G5" s="1693"/>
      <c r="H5" s="1693"/>
      <c r="I5" s="1693"/>
      <c r="J5" s="1693"/>
      <c r="K5" s="1693"/>
      <c r="L5" s="1693"/>
      <c r="M5" s="8"/>
      <c r="N5" s="8"/>
      <c r="O5" s="8"/>
      <c r="P5" s="8"/>
      <c r="Q5" s="8"/>
      <c r="R5" s="3"/>
      <c r="S5" s="3"/>
      <c r="T5" s="3"/>
      <c r="U5" s="61"/>
      <c r="V5" s="3"/>
      <c r="W5" s="3"/>
      <c r="X5" s="3"/>
      <c r="Y5" s="3"/>
      <c r="Z5" s="3"/>
      <c r="AA5" s="3"/>
      <c r="AB5" s="3"/>
      <c r="AC5" s="3"/>
      <c r="AD5" s="3"/>
      <c r="AE5" s="3"/>
      <c r="AF5" s="4"/>
      <c r="AG5" s="2"/>
    </row>
    <row r="6" spans="1:33" ht="9.75" customHeight="1" x14ac:dyDescent="0.2">
      <c r="A6" s="218"/>
      <c r="B6" s="4"/>
      <c r="C6" s="8"/>
      <c r="D6" s="8"/>
      <c r="E6" s="10"/>
      <c r="F6" s="1690"/>
      <c r="G6" s="1690"/>
      <c r="H6" s="1690"/>
      <c r="I6" s="1690"/>
      <c r="J6" s="1690"/>
      <c r="K6" s="1690"/>
      <c r="L6" s="1690"/>
      <c r="M6" s="1690"/>
      <c r="N6" s="1690"/>
      <c r="O6" s="1690"/>
      <c r="P6" s="1690"/>
      <c r="Q6" s="1690"/>
      <c r="R6" s="1690"/>
      <c r="S6" s="1690"/>
      <c r="T6" s="1690"/>
      <c r="U6" s="1690"/>
      <c r="V6" s="1690"/>
      <c r="W6" s="10"/>
      <c r="X6" s="1690"/>
      <c r="Y6" s="1690"/>
      <c r="Z6" s="1690"/>
      <c r="AA6" s="1690"/>
      <c r="AB6" s="1690"/>
      <c r="AC6" s="1690"/>
      <c r="AD6" s="1690"/>
      <c r="AE6" s="10"/>
      <c r="AF6" s="4"/>
      <c r="AG6" s="2"/>
    </row>
    <row r="7" spans="1:33" ht="12.75" customHeight="1" x14ac:dyDescent="0.2">
      <c r="A7" s="218"/>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1"/>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8"/>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8"/>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8"/>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8"/>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8"/>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8"/>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8"/>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8"/>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8"/>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8"/>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8"/>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8"/>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8"/>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8"/>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8"/>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8"/>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8"/>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8"/>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8"/>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8"/>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8"/>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8"/>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8"/>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8"/>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8"/>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8"/>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8"/>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8"/>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8"/>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8"/>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8"/>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8"/>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8"/>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8"/>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8"/>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8"/>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8"/>
      <c r="B45" s="4"/>
      <c r="C45" s="8"/>
      <c r="D45" s="8"/>
      <c r="E45" s="10"/>
      <c r="F45" s="1690"/>
      <c r="G45" s="1690"/>
      <c r="H45" s="1690"/>
      <c r="I45" s="1690"/>
      <c r="J45" s="1690"/>
      <c r="K45" s="1690"/>
      <c r="L45" s="1690"/>
      <c r="M45" s="1690"/>
      <c r="N45" s="1690"/>
      <c r="O45" s="1690"/>
      <c r="P45" s="1690"/>
      <c r="Q45" s="1690"/>
      <c r="R45" s="1690"/>
      <c r="S45" s="1690"/>
      <c r="T45" s="1690"/>
      <c r="U45" s="1690"/>
      <c r="V45" s="1690"/>
      <c r="W45" s="10"/>
      <c r="X45" s="1690"/>
      <c r="Y45" s="1690"/>
      <c r="Z45" s="1690"/>
      <c r="AA45" s="1690"/>
      <c r="AB45" s="1690"/>
      <c r="AC45" s="1690"/>
      <c r="AD45" s="1690"/>
      <c r="AE45" s="10"/>
      <c r="AF45" s="4"/>
      <c r="AG45" s="2"/>
    </row>
    <row r="46" spans="1:33" ht="12.75" customHeight="1" x14ac:dyDescent="0.2">
      <c r="A46" s="218"/>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8"/>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2"/>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8"/>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8"/>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8"/>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8"/>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8"/>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8"/>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8"/>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8"/>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8"/>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8"/>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8"/>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8"/>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8"/>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8"/>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8"/>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8"/>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8"/>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8"/>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8"/>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8"/>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3"/>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8"/>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8"/>
      <c r="B71" s="366">
        <v>22</v>
      </c>
      <c r="C71" s="1691">
        <v>42583</v>
      </c>
      <c r="D71" s="1692"/>
      <c r="E71" s="1692"/>
      <c r="F71" s="1692"/>
      <c r="G71" s="1688"/>
      <c r="H71" s="1689"/>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82" t="s">
        <v>322</v>
      </c>
      <c r="C1" s="1582"/>
      <c r="D1" s="1582"/>
      <c r="E1" s="1582"/>
      <c r="F1" s="1582"/>
      <c r="G1" s="1582"/>
      <c r="H1" s="1582"/>
      <c r="I1" s="217"/>
      <c r="J1" s="217"/>
      <c r="K1" s="217"/>
      <c r="L1" s="217"/>
      <c r="M1" s="217"/>
      <c r="N1" s="217"/>
      <c r="O1" s="217"/>
      <c r="P1" s="217"/>
      <c r="Q1" s="217"/>
      <c r="R1" s="217"/>
      <c r="S1" s="217"/>
      <c r="T1" s="217"/>
      <c r="U1" s="217"/>
      <c r="V1" s="217"/>
      <c r="W1" s="217"/>
      <c r="X1" s="263"/>
      <c r="Y1" s="221"/>
      <c r="Z1" s="221"/>
      <c r="AA1" s="221"/>
      <c r="AB1" s="221"/>
      <c r="AC1" s="221"/>
      <c r="AD1" s="221"/>
      <c r="AE1" s="221"/>
      <c r="AF1" s="221"/>
      <c r="AG1" s="2"/>
    </row>
    <row r="2" spans="1:33" ht="6" customHeight="1" x14ac:dyDescent="0.2">
      <c r="A2" s="2"/>
      <c r="B2" s="1510"/>
      <c r="C2" s="1510"/>
      <c r="D2" s="1510"/>
      <c r="E2" s="16"/>
      <c r="F2" s="16"/>
      <c r="G2" s="16"/>
      <c r="H2" s="16"/>
      <c r="I2" s="16"/>
      <c r="J2" s="215"/>
      <c r="K2" s="215"/>
      <c r="L2" s="215"/>
      <c r="M2" s="215"/>
      <c r="N2" s="215"/>
      <c r="O2" s="215"/>
      <c r="P2" s="215"/>
      <c r="Q2" s="215"/>
      <c r="R2" s="215"/>
      <c r="S2" s="215"/>
      <c r="T2" s="215"/>
      <c r="U2" s="215"/>
      <c r="V2" s="215"/>
      <c r="W2" s="215"/>
      <c r="X2" s="215"/>
      <c r="Y2" s="215"/>
      <c r="Z2" s="4"/>
      <c r="AA2" s="4"/>
      <c r="AB2" s="4"/>
      <c r="AC2" s="4"/>
      <c r="AD2" s="4"/>
      <c r="AE2" s="4"/>
      <c r="AF2" s="4"/>
      <c r="AG2" s="226"/>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6"/>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5"/>
    </row>
    <row r="5" spans="1:33" ht="3.75" customHeight="1" x14ac:dyDescent="0.2">
      <c r="A5" s="2"/>
      <c r="B5" s="4"/>
      <c r="C5" s="8"/>
      <c r="D5" s="8"/>
      <c r="E5" s="8"/>
      <c r="F5" s="1693"/>
      <c r="G5" s="1693"/>
      <c r="H5" s="1693"/>
      <c r="I5" s="1693"/>
      <c r="J5" s="1693"/>
      <c r="K5" s="1693"/>
      <c r="L5" s="1693"/>
      <c r="M5" s="8"/>
      <c r="N5" s="8"/>
      <c r="O5" s="8"/>
      <c r="P5" s="8"/>
      <c r="Q5" s="8"/>
      <c r="R5" s="3"/>
      <c r="S5" s="3"/>
      <c r="T5" s="3"/>
      <c r="U5" s="61"/>
      <c r="V5" s="3"/>
      <c r="W5" s="3"/>
      <c r="X5" s="3"/>
      <c r="Y5" s="3"/>
      <c r="Z5" s="3"/>
      <c r="AA5" s="3"/>
      <c r="AB5" s="3"/>
      <c r="AC5" s="3"/>
      <c r="AD5" s="3"/>
      <c r="AE5" s="3"/>
      <c r="AF5" s="4"/>
      <c r="AG5" s="226"/>
    </row>
    <row r="6" spans="1:33" ht="9.75" customHeight="1" x14ac:dyDescent="0.2">
      <c r="A6" s="2"/>
      <c r="B6" s="4"/>
      <c r="C6" s="8"/>
      <c r="D6" s="8"/>
      <c r="E6" s="10"/>
      <c r="F6" s="1690"/>
      <c r="G6" s="1690"/>
      <c r="H6" s="1690"/>
      <c r="I6" s="1690"/>
      <c r="J6" s="1690"/>
      <c r="K6" s="1690"/>
      <c r="L6" s="1690"/>
      <c r="M6" s="1690"/>
      <c r="N6" s="1690"/>
      <c r="O6" s="1690"/>
      <c r="P6" s="1690"/>
      <c r="Q6" s="1690"/>
      <c r="R6" s="1690"/>
      <c r="S6" s="1690"/>
      <c r="T6" s="1690"/>
      <c r="U6" s="1690"/>
      <c r="V6" s="1690"/>
      <c r="W6" s="10"/>
      <c r="X6" s="1690"/>
      <c r="Y6" s="1690"/>
      <c r="Z6" s="1690"/>
      <c r="AA6" s="1690"/>
      <c r="AB6" s="1690"/>
      <c r="AC6" s="1690"/>
      <c r="AD6" s="1690"/>
      <c r="AE6" s="10"/>
      <c r="AF6" s="4"/>
      <c r="AG6" s="226"/>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6"/>
    </row>
    <row r="8" spans="1:33" s="50" customFormat="1" ht="13.5" hidden="1" customHeight="1" x14ac:dyDescent="0.2">
      <c r="A8" s="47"/>
      <c r="B8" s="48"/>
      <c r="C8" s="1694"/>
      <c r="D8" s="1694"/>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0"/>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0"/>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7"/>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6"/>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6"/>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6"/>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6"/>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6"/>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6"/>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6"/>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6"/>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6"/>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6"/>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6"/>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6"/>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6"/>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6"/>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6"/>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6"/>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6"/>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6"/>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6"/>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6"/>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6"/>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6"/>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6"/>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6"/>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6"/>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6"/>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6"/>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6"/>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6"/>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6"/>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6"/>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6"/>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6"/>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6"/>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6"/>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6"/>
    </row>
    <row r="47" spans="1:33" ht="11.25" customHeight="1" x14ac:dyDescent="0.2">
      <c r="A47" s="2"/>
      <c r="B47" s="4"/>
      <c r="C47" s="8"/>
      <c r="D47" s="8"/>
      <c r="E47" s="10"/>
      <c r="F47" s="1690"/>
      <c r="G47" s="1690"/>
      <c r="H47" s="1690"/>
      <c r="I47" s="1690"/>
      <c r="J47" s="1690"/>
      <c r="K47" s="1690"/>
      <c r="L47" s="1690"/>
      <c r="M47" s="1690"/>
      <c r="N47" s="1690"/>
      <c r="O47" s="1690"/>
      <c r="P47" s="1690"/>
      <c r="Q47" s="1690"/>
      <c r="R47" s="1690"/>
      <c r="S47" s="1690"/>
      <c r="T47" s="1690"/>
      <c r="U47" s="1690"/>
      <c r="V47" s="1690"/>
      <c r="W47" s="10"/>
      <c r="X47" s="1690"/>
      <c r="Y47" s="1690"/>
      <c r="Z47" s="1690"/>
      <c r="AA47" s="1690"/>
      <c r="AB47" s="1690"/>
      <c r="AC47" s="1690"/>
      <c r="AD47" s="1690"/>
      <c r="AE47" s="10"/>
      <c r="AF47" s="4"/>
      <c r="AG47" s="226"/>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6"/>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6"/>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0"/>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6"/>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6"/>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6"/>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6"/>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6"/>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6"/>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6"/>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6"/>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6"/>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6"/>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6"/>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6"/>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6"/>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6"/>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6"/>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6"/>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6"/>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6"/>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6"/>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6"/>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4"/>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6"/>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39">
        <v>42583</v>
      </c>
      <c r="AA73" s="1439"/>
      <c r="AB73" s="1439"/>
      <c r="AC73" s="1439"/>
      <c r="AD73" s="1439"/>
      <c r="AE73" s="1439"/>
      <c r="AF73" s="366">
        <v>23</v>
      </c>
      <c r="AG73" s="226"/>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4"/>
      <c r="B1" s="334"/>
      <c r="C1" s="334"/>
      <c r="D1" s="334"/>
      <c r="E1" s="334"/>
    </row>
    <row r="2" spans="1:5" ht="13.5" customHeight="1" x14ac:dyDescent="0.2">
      <c r="A2" s="334"/>
      <c r="B2" s="334"/>
      <c r="C2" s="334"/>
      <c r="D2" s="334"/>
      <c r="E2" s="334"/>
    </row>
    <row r="3" spans="1:5" ht="13.5" customHeight="1" x14ac:dyDescent="0.2">
      <c r="A3" s="334"/>
      <c r="B3" s="334"/>
      <c r="C3" s="334"/>
      <c r="D3" s="334"/>
      <c r="E3" s="334"/>
    </row>
    <row r="4" spans="1:5" s="7" customFormat="1" ht="13.5" customHeight="1" x14ac:dyDescent="0.2">
      <c r="A4" s="334"/>
      <c r="B4" s="334"/>
      <c r="C4" s="334"/>
      <c r="D4" s="334"/>
      <c r="E4" s="334"/>
    </row>
    <row r="5" spans="1:5" ht="13.5" customHeight="1" x14ac:dyDescent="0.2">
      <c r="A5" s="334"/>
      <c r="B5" s="334"/>
      <c r="C5" s="334"/>
      <c r="D5" s="334"/>
      <c r="E5" s="334"/>
    </row>
    <row r="6" spans="1:5" ht="13.5" customHeight="1" x14ac:dyDescent="0.2">
      <c r="A6" s="334"/>
      <c r="B6" s="334"/>
      <c r="C6" s="334"/>
      <c r="D6" s="334"/>
      <c r="E6" s="334"/>
    </row>
    <row r="7" spans="1:5" ht="13.5" customHeight="1" x14ac:dyDescent="0.2">
      <c r="A7" s="334"/>
      <c r="B7" s="334"/>
      <c r="C7" s="334"/>
      <c r="D7" s="334"/>
      <c r="E7" s="334"/>
    </row>
    <row r="8" spans="1:5" ht="13.5" customHeight="1" x14ac:dyDescent="0.2">
      <c r="A8" s="334"/>
      <c r="B8" s="334"/>
      <c r="C8" s="334"/>
      <c r="D8" s="334"/>
      <c r="E8" s="334"/>
    </row>
    <row r="9" spans="1:5" ht="13.5" customHeight="1" x14ac:dyDescent="0.2">
      <c r="A9" s="334"/>
      <c r="B9" s="334"/>
      <c r="C9" s="334"/>
      <c r="D9" s="334"/>
      <c r="E9" s="334"/>
    </row>
    <row r="10" spans="1:5" ht="13.5" customHeight="1" x14ac:dyDescent="0.2">
      <c r="A10" s="334"/>
      <c r="B10" s="334"/>
      <c r="C10" s="334"/>
      <c r="D10" s="334"/>
      <c r="E10" s="334"/>
    </row>
    <row r="11" spans="1:5" ht="13.5" customHeight="1" x14ac:dyDescent="0.2">
      <c r="A11" s="334"/>
      <c r="B11" s="334"/>
      <c r="C11" s="334"/>
      <c r="D11" s="334"/>
      <c r="E11" s="334"/>
    </row>
    <row r="12" spans="1:5" ht="13.5" customHeight="1" x14ac:dyDescent="0.2">
      <c r="A12" s="334"/>
      <c r="B12" s="334"/>
      <c r="C12" s="334"/>
      <c r="D12" s="334"/>
      <c r="E12" s="334"/>
    </row>
    <row r="13" spans="1:5" ht="13.5" customHeight="1" x14ac:dyDescent="0.2">
      <c r="A13" s="334"/>
      <c r="B13" s="334"/>
      <c r="C13" s="334"/>
      <c r="D13" s="334"/>
      <c r="E13" s="334"/>
    </row>
    <row r="14" spans="1:5" ht="13.5" customHeight="1" x14ac:dyDescent="0.2">
      <c r="A14" s="334"/>
      <c r="B14" s="334"/>
      <c r="C14" s="334"/>
      <c r="D14" s="334"/>
      <c r="E14" s="334"/>
    </row>
    <row r="15" spans="1:5" ht="13.5" customHeight="1" x14ac:dyDescent="0.2">
      <c r="A15" s="334"/>
      <c r="B15" s="334"/>
      <c r="C15" s="334"/>
      <c r="D15" s="334"/>
      <c r="E15" s="334"/>
    </row>
    <row r="16" spans="1:5" ht="13.5" customHeight="1" x14ac:dyDescent="0.2">
      <c r="A16" s="334"/>
      <c r="B16" s="334"/>
      <c r="C16" s="334"/>
      <c r="D16" s="334"/>
      <c r="E16" s="334"/>
    </row>
    <row r="17" spans="1:5" ht="13.5" customHeight="1" x14ac:dyDescent="0.2">
      <c r="A17" s="334"/>
      <c r="B17" s="334"/>
      <c r="C17" s="334"/>
      <c r="D17" s="334"/>
      <c r="E17" s="334"/>
    </row>
    <row r="18" spans="1:5" ht="13.5" customHeight="1" x14ac:dyDescent="0.2">
      <c r="A18" s="334"/>
      <c r="B18" s="334"/>
      <c r="C18" s="334"/>
      <c r="D18" s="334"/>
      <c r="E18" s="334"/>
    </row>
    <row r="19" spans="1:5" ht="13.5" customHeight="1" x14ac:dyDescent="0.2">
      <c r="A19" s="334"/>
      <c r="B19" s="334"/>
      <c r="C19" s="334"/>
      <c r="D19" s="334"/>
      <c r="E19" s="334"/>
    </row>
    <row r="20" spans="1:5" ht="13.5" customHeight="1" x14ac:dyDescent="0.2">
      <c r="A20" s="334"/>
      <c r="B20" s="334"/>
      <c r="C20" s="334"/>
      <c r="D20" s="334"/>
      <c r="E20" s="334"/>
    </row>
    <row r="21" spans="1:5" ht="13.5" customHeight="1" x14ac:dyDescent="0.2">
      <c r="A21" s="334"/>
      <c r="B21" s="334"/>
      <c r="C21" s="334"/>
      <c r="D21" s="334"/>
      <c r="E21" s="334"/>
    </row>
    <row r="22" spans="1:5" ht="13.5" customHeight="1" x14ac:dyDescent="0.2">
      <c r="A22" s="334"/>
      <c r="B22" s="334"/>
      <c r="C22" s="334"/>
      <c r="D22" s="334"/>
      <c r="E22" s="334"/>
    </row>
    <row r="23" spans="1:5" ht="13.5" customHeight="1" x14ac:dyDescent="0.2">
      <c r="A23" s="334"/>
      <c r="B23" s="334"/>
      <c r="C23" s="334"/>
      <c r="D23" s="334"/>
      <c r="E23" s="334"/>
    </row>
    <row r="24" spans="1:5" ht="13.5" customHeight="1" x14ac:dyDescent="0.2">
      <c r="A24" s="334"/>
      <c r="B24" s="334"/>
      <c r="C24" s="334"/>
      <c r="D24" s="334"/>
      <c r="E24" s="334"/>
    </row>
    <row r="25" spans="1:5" ht="13.5" customHeight="1" x14ac:dyDescent="0.2">
      <c r="A25" s="334"/>
      <c r="B25" s="334"/>
      <c r="C25" s="334"/>
      <c r="D25" s="334"/>
      <c r="E25" s="334"/>
    </row>
    <row r="26" spans="1:5" ht="13.5" customHeight="1" x14ac:dyDescent="0.2">
      <c r="A26" s="334"/>
      <c r="B26" s="334"/>
      <c r="C26" s="334"/>
      <c r="D26" s="334"/>
      <c r="E26" s="334"/>
    </row>
    <row r="27" spans="1:5" ht="13.5" customHeight="1" x14ac:dyDescent="0.2">
      <c r="A27" s="334"/>
      <c r="B27" s="334"/>
      <c r="C27" s="334"/>
      <c r="D27" s="334"/>
      <c r="E27" s="334"/>
    </row>
    <row r="28" spans="1:5" ht="13.5" customHeight="1" x14ac:dyDescent="0.2">
      <c r="A28" s="334"/>
      <c r="B28" s="334"/>
      <c r="C28" s="334"/>
      <c r="D28" s="334"/>
      <c r="E28" s="334"/>
    </row>
    <row r="29" spans="1:5" ht="13.5" customHeight="1" x14ac:dyDescent="0.2">
      <c r="A29" s="334"/>
      <c r="B29" s="334"/>
      <c r="C29" s="334"/>
      <c r="D29" s="334"/>
      <c r="E29" s="334"/>
    </row>
    <row r="30" spans="1:5" ht="13.5" customHeight="1" x14ac:dyDescent="0.2">
      <c r="A30" s="334"/>
      <c r="B30" s="334"/>
      <c r="C30" s="334"/>
      <c r="D30" s="334"/>
      <c r="E30" s="334"/>
    </row>
    <row r="31" spans="1:5" ht="13.5" customHeight="1" x14ac:dyDescent="0.2">
      <c r="A31" s="334"/>
      <c r="B31" s="334"/>
      <c r="C31" s="334"/>
      <c r="D31" s="334"/>
      <c r="E31" s="334"/>
    </row>
    <row r="32" spans="1:5" ht="13.5" customHeight="1" x14ac:dyDescent="0.2">
      <c r="A32" s="334"/>
      <c r="B32" s="334"/>
      <c r="C32" s="334"/>
      <c r="D32" s="334"/>
      <c r="E32" s="334"/>
    </row>
    <row r="33" spans="1:5" ht="13.5" customHeight="1" x14ac:dyDescent="0.2">
      <c r="A33" s="334"/>
      <c r="B33" s="334"/>
      <c r="C33" s="334"/>
      <c r="D33" s="334"/>
      <c r="E33" s="334"/>
    </row>
    <row r="34" spans="1:5" ht="13.5" customHeight="1" x14ac:dyDescent="0.2">
      <c r="A34" s="334"/>
      <c r="B34" s="334"/>
      <c r="C34" s="334"/>
      <c r="D34" s="334"/>
      <c r="E34" s="334"/>
    </row>
    <row r="35" spans="1:5" ht="13.5" customHeight="1" x14ac:dyDescent="0.2">
      <c r="A35" s="334"/>
      <c r="B35" s="334"/>
      <c r="C35" s="334"/>
      <c r="D35" s="334"/>
      <c r="E35" s="334"/>
    </row>
    <row r="36" spans="1:5" ht="13.5" customHeight="1" x14ac:dyDescent="0.2">
      <c r="A36" s="334"/>
      <c r="B36" s="334"/>
      <c r="C36" s="334"/>
      <c r="D36" s="334"/>
      <c r="E36" s="334"/>
    </row>
    <row r="37" spans="1:5" ht="13.5" customHeight="1" x14ac:dyDescent="0.2">
      <c r="A37" s="334"/>
      <c r="B37" s="334"/>
      <c r="C37" s="334"/>
      <c r="D37" s="334"/>
      <c r="E37" s="334"/>
    </row>
    <row r="38" spans="1:5" ht="13.5" customHeight="1" x14ac:dyDescent="0.2">
      <c r="A38" s="334"/>
      <c r="B38" s="334"/>
      <c r="C38" s="334"/>
      <c r="D38" s="334"/>
      <c r="E38" s="334"/>
    </row>
    <row r="39" spans="1:5" ht="13.5" customHeight="1" x14ac:dyDescent="0.2">
      <c r="A39" s="334"/>
      <c r="B39" s="334"/>
      <c r="C39" s="334"/>
      <c r="D39" s="334"/>
      <c r="E39" s="334"/>
    </row>
    <row r="40" spans="1:5" ht="13.5" customHeight="1" x14ac:dyDescent="0.2">
      <c r="A40" s="334"/>
      <c r="B40" s="334"/>
      <c r="C40" s="334"/>
      <c r="D40" s="334"/>
      <c r="E40" s="334"/>
    </row>
    <row r="41" spans="1:5" ht="18.75" customHeight="1" x14ac:dyDescent="0.2">
      <c r="A41" s="334"/>
      <c r="B41" s="334" t="s">
        <v>318</v>
      </c>
      <c r="C41" s="334"/>
      <c r="D41" s="334"/>
      <c r="E41" s="334"/>
    </row>
    <row r="42" spans="1:5" ht="9" customHeight="1" x14ac:dyDescent="0.2">
      <c r="A42" s="333"/>
      <c r="B42" s="376"/>
      <c r="C42" s="377"/>
      <c r="D42" s="378"/>
      <c r="E42" s="333"/>
    </row>
    <row r="43" spans="1:5" ht="13.5" customHeight="1" x14ac:dyDescent="0.2">
      <c r="A43" s="333"/>
      <c r="B43" s="376"/>
      <c r="C43" s="373"/>
      <c r="D43" s="379" t="s">
        <v>315</v>
      </c>
      <c r="E43" s="333"/>
    </row>
    <row r="44" spans="1:5" ht="13.5" customHeight="1" x14ac:dyDescent="0.2">
      <c r="A44" s="333"/>
      <c r="B44" s="376"/>
      <c r="C44" s="384"/>
      <c r="D44" s="604" t="s">
        <v>424</v>
      </c>
      <c r="E44" s="333"/>
    </row>
    <row r="45" spans="1:5" ht="13.5" customHeight="1" x14ac:dyDescent="0.2">
      <c r="A45" s="333"/>
      <c r="B45" s="376"/>
      <c r="C45" s="380"/>
      <c r="D45" s="378"/>
      <c r="E45" s="333"/>
    </row>
    <row r="46" spans="1:5" ht="13.5" customHeight="1" x14ac:dyDescent="0.2">
      <c r="A46" s="333"/>
      <c r="B46" s="376"/>
      <c r="C46" s="374"/>
      <c r="D46" s="379" t="s">
        <v>316</v>
      </c>
      <c r="E46" s="333"/>
    </row>
    <row r="47" spans="1:5" ht="13.5" customHeight="1" x14ac:dyDescent="0.2">
      <c r="A47" s="333"/>
      <c r="B47" s="376"/>
      <c r="C47" s="377"/>
      <c r="D47" s="1045" t="s">
        <v>424</v>
      </c>
      <c r="E47" s="333"/>
    </row>
    <row r="48" spans="1:5" ht="13.5" customHeight="1" x14ac:dyDescent="0.2">
      <c r="A48" s="333"/>
      <c r="B48" s="376"/>
      <c r="C48" s="377"/>
      <c r="D48" s="378"/>
      <c r="E48" s="333"/>
    </row>
    <row r="49" spans="1:5" ht="13.5" customHeight="1" x14ac:dyDescent="0.2">
      <c r="A49" s="333"/>
      <c r="B49" s="376"/>
      <c r="C49" s="375"/>
      <c r="D49" s="379" t="s">
        <v>317</v>
      </c>
      <c r="E49" s="333"/>
    </row>
    <row r="50" spans="1:5" ht="13.5" customHeight="1" x14ac:dyDescent="0.2">
      <c r="A50" s="333"/>
      <c r="B50" s="376"/>
      <c r="C50" s="377"/>
      <c r="D50" s="604" t="s">
        <v>552</v>
      </c>
      <c r="E50" s="333"/>
    </row>
    <row r="51" spans="1:5" ht="25.5" customHeight="1" x14ac:dyDescent="0.2">
      <c r="A51" s="333"/>
      <c r="B51" s="381"/>
      <c r="C51" s="382"/>
      <c r="D51" s="383"/>
      <c r="E51" s="333"/>
    </row>
    <row r="52" spans="1:5" x14ac:dyDescent="0.2">
      <c r="A52" s="333"/>
      <c r="B52" s="334"/>
      <c r="C52" s="336"/>
      <c r="D52" s="335"/>
      <c r="E52" s="333"/>
    </row>
    <row r="53" spans="1:5" s="96" customFormat="1" x14ac:dyDescent="0.2">
      <c r="A53" s="333"/>
      <c r="B53" s="334"/>
      <c r="C53" s="336"/>
      <c r="D53" s="335"/>
      <c r="E53" s="333"/>
    </row>
    <row r="54" spans="1:5" ht="94.5" customHeight="1" x14ac:dyDescent="0.2">
      <c r="A54" s="333"/>
      <c r="B54" s="334"/>
      <c r="C54" s="336"/>
      <c r="D54" s="335"/>
      <c r="E54" s="333"/>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6"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33" t="s">
        <v>305</v>
      </c>
      <c r="C1" s="1434"/>
      <c r="D1" s="1434"/>
      <c r="E1" s="1434"/>
      <c r="F1" s="25"/>
      <c r="G1" s="25"/>
      <c r="H1" s="25"/>
      <c r="I1" s="25"/>
      <c r="J1" s="25"/>
      <c r="K1" s="25"/>
      <c r="L1" s="25"/>
      <c r="M1" s="327"/>
      <c r="N1" s="327"/>
      <c r="O1" s="26"/>
    </row>
    <row r="2" spans="1:15" ht="8.25" customHeight="1" x14ac:dyDescent="0.2">
      <c r="A2" s="24"/>
      <c r="B2" s="332"/>
      <c r="C2" s="328"/>
      <c r="D2" s="328"/>
      <c r="E2" s="328"/>
      <c r="F2" s="328"/>
      <c r="G2" s="328"/>
      <c r="H2" s="329"/>
      <c r="I2" s="329"/>
      <c r="J2" s="329"/>
      <c r="K2" s="329"/>
      <c r="L2" s="329"/>
      <c r="M2" s="329"/>
      <c r="N2" s="330"/>
      <c r="O2" s="28"/>
    </row>
    <row r="3" spans="1:15" s="32" customFormat="1" ht="11.25" customHeight="1" x14ac:dyDescent="0.2">
      <c r="A3" s="29"/>
      <c r="B3" s="30"/>
      <c r="C3" s="1435" t="s">
        <v>54</v>
      </c>
      <c r="D3" s="1435"/>
      <c r="E3" s="1435"/>
      <c r="F3" s="1435"/>
      <c r="G3" s="1435"/>
      <c r="H3" s="1435"/>
      <c r="I3" s="1435"/>
      <c r="J3" s="1435"/>
      <c r="K3" s="1435"/>
      <c r="L3" s="1435"/>
      <c r="M3" s="1435"/>
      <c r="N3" s="331"/>
      <c r="O3" s="31"/>
    </row>
    <row r="4" spans="1:15" s="32" customFormat="1" ht="11.25" x14ac:dyDescent="0.2">
      <c r="A4" s="29"/>
      <c r="B4" s="30"/>
      <c r="C4" s="1435"/>
      <c r="D4" s="1435"/>
      <c r="E4" s="1435"/>
      <c r="F4" s="1435"/>
      <c r="G4" s="1435"/>
      <c r="H4" s="1435"/>
      <c r="I4" s="1435"/>
      <c r="J4" s="1435"/>
      <c r="K4" s="1435"/>
      <c r="L4" s="1435"/>
      <c r="M4" s="1435"/>
      <c r="N4" s="331"/>
      <c r="O4" s="31"/>
    </row>
    <row r="5" spans="1:15" s="32" customFormat="1" ht="3" customHeight="1" x14ac:dyDescent="0.2">
      <c r="A5" s="29"/>
      <c r="B5" s="30"/>
      <c r="C5" s="33"/>
      <c r="D5" s="33"/>
      <c r="E5" s="33"/>
      <c r="F5" s="33"/>
      <c r="G5" s="33"/>
      <c r="H5" s="33"/>
      <c r="I5" s="33"/>
      <c r="J5" s="30"/>
      <c r="K5" s="30"/>
      <c r="L5" s="30"/>
      <c r="M5" s="34"/>
      <c r="N5" s="331"/>
      <c r="O5" s="31"/>
    </row>
    <row r="6" spans="1:15" s="32" customFormat="1" ht="18" customHeight="1" x14ac:dyDescent="0.2">
      <c r="A6" s="29"/>
      <c r="B6" s="30"/>
      <c r="C6" s="35"/>
      <c r="D6" s="1436" t="s">
        <v>433</v>
      </c>
      <c r="E6" s="1436"/>
      <c r="F6" s="1436"/>
      <c r="G6" s="1436"/>
      <c r="H6" s="1436"/>
      <c r="I6" s="1436"/>
      <c r="J6" s="1436"/>
      <c r="K6" s="1436"/>
      <c r="L6" s="1436"/>
      <c r="M6" s="1436"/>
      <c r="N6" s="331"/>
      <c r="O6" s="31"/>
    </row>
    <row r="7" spans="1:15" s="32" customFormat="1" ht="3" customHeight="1" x14ac:dyDescent="0.2">
      <c r="A7" s="29"/>
      <c r="B7" s="30"/>
      <c r="C7" s="33"/>
      <c r="D7" s="33"/>
      <c r="E7" s="33"/>
      <c r="F7" s="33"/>
      <c r="G7" s="33"/>
      <c r="H7" s="33"/>
      <c r="I7" s="33"/>
      <c r="J7" s="30"/>
      <c r="K7" s="30"/>
      <c r="L7" s="30"/>
      <c r="M7" s="34"/>
      <c r="N7" s="331"/>
      <c r="O7" s="31"/>
    </row>
    <row r="8" spans="1:15" s="32" customFormat="1" ht="92.25" customHeight="1" x14ac:dyDescent="0.2">
      <c r="A8" s="29"/>
      <c r="B8" s="30"/>
      <c r="C8" s="33"/>
      <c r="D8" s="1438" t="s">
        <v>434</v>
      </c>
      <c r="E8" s="1436"/>
      <c r="F8" s="1436"/>
      <c r="G8" s="1436"/>
      <c r="H8" s="1436"/>
      <c r="I8" s="1436"/>
      <c r="J8" s="1436"/>
      <c r="K8" s="1436"/>
      <c r="L8" s="1436"/>
      <c r="M8" s="1436"/>
      <c r="N8" s="331"/>
      <c r="O8" s="31"/>
    </row>
    <row r="9" spans="1:15" s="32" customFormat="1" ht="3" customHeight="1" x14ac:dyDescent="0.2">
      <c r="A9" s="29"/>
      <c r="B9" s="30"/>
      <c r="C9" s="33"/>
      <c r="D9" s="33"/>
      <c r="E9" s="33"/>
      <c r="F9" s="33"/>
      <c r="G9" s="33"/>
      <c r="H9" s="33"/>
      <c r="I9" s="33"/>
      <c r="J9" s="30"/>
      <c r="K9" s="30"/>
      <c r="L9" s="30"/>
      <c r="M9" s="34"/>
      <c r="N9" s="331"/>
      <c r="O9" s="31"/>
    </row>
    <row r="10" spans="1:15" s="32" customFormat="1" ht="67.5" customHeight="1" x14ac:dyDescent="0.2">
      <c r="A10" s="29"/>
      <c r="B10" s="30"/>
      <c r="C10" s="33"/>
      <c r="D10" s="1437" t="s">
        <v>435</v>
      </c>
      <c r="E10" s="1437"/>
      <c r="F10" s="1437"/>
      <c r="G10" s="1437"/>
      <c r="H10" s="1437"/>
      <c r="I10" s="1437"/>
      <c r="J10" s="1437"/>
      <c r="K10" s="1437"/>
      <c r="L10" s="1437"/>
      <c r="M10" s="1437"/>
      <c r="N10" s="331"/>
      <c r="O10" s="31"/>
    </row>
    <row r="11" spans="1:15" s="32" customFormat="1" ht="3" customHeight="1" x14ac:dyDescent="0.2">
      <c r="A11" s="29"/>
      <c r="B11" s="30"/>
      <c r="C11" s="33"/>
      <c r="D11" s="213"/>
      <c r="E11" s="213"/>
      <c r="F11" s="213"/>
      <c r="G11" s="213"/>
      <c r="H11" s="213"/>
      <c r="I11" s="213"/>
      <c r="J11" s="213"/>
      <c r="K11" s="213"/>
      <c r="L11" s="213"/>
      <c r="M11" s="213"/>
      <c r="N11" s="331"/>
      <c r="O11" s="31"/>
    </row>
    <row r="12" spans="1:15" s="32" customFormat="1" ht="53.25" customHeight="1" x14ac:dyDescent="0.2">
      <c r="A12" s="29"/>
      <c r="B12" s="30"/>
      <c r="C12" s="33"/>
      <c r="D12" s="1436" t="s">
        <v>436</v>
      </c>
      <c r="E12" s="1436"/>
      <c r="F12" s="1436"/>
      <c r="G12" s="1436"/>
      <c r="H12" s="1436"/>
      <c r="I12" s="1436"/>
      <c r="J12" s="1436"/>
      <c r="K12" s="1436"/>
      <c r="L12" s="1436"/>
      <c r="M12" s="1436"/>
      <c r="N12" s="331"/>
      <c r="O12" s="31"/>
    </row>
    <row r="13" spans="1:15" s="32" customFormat="1" ht="3" customHeight="1" x14ac:dyDescent="0.2">
      <c r="A13" s="29"/>
      <c r="B13" s="30"/>
      <c r="C13" s="33"/>
      <c r="D13" s="213"/>
      <c r="E13" s="213"/>
      <c r="F13" s="213"/>
      <c r="G13" s="213"/>
      <c r="H13" s="213"/>
      <c r="I13" s="213"/>
      <c r="J13" s="213"/>
      <c r="K13" s="213"/>
      <c r="L13" s="213"/>
      <c r="M13" s="213"/>
      <c r="N13" s="331"/>
      <c r="O13" s="31"/>
    </row>
    <row r="14" spans="1:15" s="32" customFormat="1" ht="23.25" customHeight="1" x14ac:dyDescent="0.2">
      <c r="A14" s="29"/>
      <c r="B14" s="30"/>
      <c r="C14" s="33"/>
      <c r="D14" s="1436" t="s">
        <v>437</v>
      </c>
      <c r="E14" s="1436"/>
      <c r="F14" s="1436"/>
      <c r="G14" s="1436"/>
      <c r="H14" s="1436"/>
      <c r="I14" s="1436"/>
      <c r="J14" s="1436"/>
      <c r="K14" s="1436"/>
      <c r="L14" s="1436"/>
      <c r="M14" s="1436"/>
      <c r="N14" s="331"/>
      <c r="O14" s="31"/>
    </row>
    <row r="15" spans="1:15" s="32" customFormat="1" ht="3" customHeight="1" x14ac:dyDescent="0.2">
      <c r="A15" s="29"/>
      <c r="B15" s="30"/>
      <c r="C15" s="33"/>
      <c r="D15" s="213"/>
      <c r="E15" s="213"/>
      <c r="F15" s="213"/>
      <c r="G15" s="213"/>
      <c r="H15" s="213"/>
      <c r="I15" s="213"/>
      <c r="J15" s="213"/>
      <c r="K15" s="213"/>
      <c r="L15" s="213"/>
      <c r="M15" s="213"/>
      <c r="N15" s="331"/>
      <c r="O15" s="31"/>
    </row>
    <row r="16" spans="1:15" s="32" customFormat="1" ht="23.25" customHeight="1" x14ac:dyDescent="0.2">
      <c r="A16" s="29"/>
      <c r="B16" s="30"/>
      <c r="C16" s="33"/>
      <c r="D16" s="1436" t="s">
        <v>438</v>
      </c>
      <c r="E16" s="1436"/>
      <c r="F16" s="1436"/>
      <c r="G16" s="1436"/>
      <c r="H16" s="1436"/>
      <c r="I16" s="1436"/>
      <c r="J16" s="1436"/>
      <c r="K16" s="1436"/>
      <c r="L16" s="1436"/>
      <c r="M16" s="1436"/>
      <c r="N16" s="331"/>
      <c r="O16" s="31"/>
    </row>
    <row r="17" spans="1:19" s="32" customFormat="1" ht="3" customHeight="1" x14ac:dyDescent="0.2">
      <c r="A17" s="29"/>
      <c r="B17" s="30"/>
      <c r="C17" s="33"/>
      <c r="D17" s="213"/>
      <c r="E17" s="213"/>
      <c r="F17" s="213"/>
      <c r="G17" s="213"/>
      <c r="H17" s="213"/>
      <c r="I17" s="213"/>
      <c r="J17" s="213"/>
      <c r="K17" s="213"/>
      <c r="L17" s="213"/>
      <c r="M17" s="213"/>
      <c r="N17" s="331"/>
      <c r="O17" s="31"/>
    </row>
    <row r="18" spans="1:19" s="32" customFormat="1" ht="23.25" customHeight="1" x14ac:dyDescent="0.2">
      <c r="A18" s="29"/>
      <c r="B18" s="30"/>
      <c r="C18" s="33"/>
      <c r="D18" s="1438" t="s">
        <v>439</v>
      </c>
      <c r="E18" s="1436"/>
      <c r="F18" s="1436"/>
      <c r="G18" s="1436"/>
      <c r="H18" s="1436"/>
      <c r="I18" s="1436"/>
      <c r="J18" s="1436"/>
      <c r="K18" s="1436"/>
      <c r="L18" s="1436"/>
      <c r="M18" s="1436"/>
      <c r="N18" s="331"/>
      <c r="O18" s="31"/>
    </row>
    <row r="19" spans="1:19" s="32" customFormat="1" ht="3" customHeight="1" x14ac:dyDescent="0.2">
      <c r="A19" s="29"/>
      <c r="B19" s="30"/>
      <c r="C19" s="33"/>
      <c r="D19" s="213"/>
      <c r="E19" s="213"/>
      <c r="F19" s="213"/>
      <c r="G19" s="213"/>
      <c r="H19" s="213"/>
      <c r="I19" s="213"/>
      <c r="J19" s="213"/>
      <c r="K19" s="213"/>
      <c r="L19" s="213"/>
      <c r="M19" s="213"/>
      <c r="N19" s="331"/>
      <c r="O19" s="31"/>
    </row>
    <row r="20" spans="1:19" s="32" customFormat="1" ht="14.25" customHeight="1" x14ac:dyDescent="0.2">
      <c r="A20" s="29"/>
      <c r="B20" s="30"/>
      <c r="C20" s="33"/>
      <c r="D20" s="1436" t="s">
        <v>440</v>
      </c>
      <c r="E20" s="1436"/>
      <c r="F20" s="1436"/>
      <c r="G20" s="1436"/>
      <c r="H20" s="1436"/>
      <c r="I20" s="1436"/>
      <c r="J20" s="1436"/>
      <c r="K20" s="1436"/>
      <c r="L20" s="1436"/>
      <c r="M20" s="1436"/>
      <c r="N20" s="331"/>
      <c r="O20" s="31"/>
    </row>
    <row r="21" spans="1:19" s="32" customFormat="1" ht="3" customHeight="1" x14ac:dyDescent="0.2">
      <c r="A21" s="29"/>
      <c r="B21" s="30"/>
      <c r="C21" s="33"/>
      <c r="D21" s="213"/>
      <c r="E21" s="213"/>
      <c r="F21" s="213"/>
      <c r="G21" s="213"/>
      <c r="H21" s="213"/>
      <c r="I21" s="213"/>
      <c r="J21" s="213"/>
      <c r="K21" s="213"/>
      <c r="L21" s="213"/>
      <c r="M21" s="213"/>
      <c r="N21" s="331"/>
      <c r="O21" s="31"/>
    </row>
    <row r="22" spans="1:19" s="32" customFormat="1" ht="32.25" customHeight="1" x14ac:dyDescent="0.2">
      <c r="A22" s="29"/>
      <c r="B22" s="30"/>
      <c r="C22" s="33"/>
      <c r="D22" s="1436" t="s">
        <v>441</v>
      </c>
      <c r="E22" s="1436"/>
      <c r="F22" s="1436"/>
      <c r="G22" s="1436"/>
      <c r="H22" s="1436"/>
      <c r="I22" s="1436"/>
      <c r="J22" s="1436"/>
      <c r="K22" s="1436"/>
      <c r="L22" s="1436"/>
      <c r="M22" s="1436"/>
      <c r="N22" s="331"/>
      <c r="O22" s="31"/>
    </row>
    <row r="23" spans="1:19" s="32" customFormat="1" ht="3" customHeight="1" x14ac:dyDescent="0.2">
      <c r="A23" s="29"/>
      <c r="B23" s="30"/>
      <c r="C23" s="33"/>
      <c r="D23" s="213"/>
      <c r="E23" s="213"/>
      <c r="F23" s="213"/>
      <c r="G23" s="213"/>
      <c r="H23" s="213"/>
      <c r="I23" s="213"/>
      <c r="J23" s="213"/>
      <c r="K23" s="213"/>
      <c r="L23" s="213"/>
      <c r="M23" s="213"/>
      <c r="N23" s="331"/>
      <c r="O23" s="31"/>
    </row>
    <row r="24" spans="1:19" s="32" customFormat="1" ht="81.75" customHeight="1" x14ac:dyDescent="0.2">
      <c r="A24" s="29"/>
      <c r="B24" s="30"/>
      <c r="C24" s="33"/>
      <c r="D24" s="1436" t="s">
        <v>290</v>
      </c>
      <c r="E24" s="1436"/>
      <c r="F24" s="1436"/>
      <c r="G24" s="1436"/>
      <c r="H24" s="1436"/>
      <c r="I24" s="1436"/>
      <c r="J24" s="1436"/>
      <c r="K24" s="1436"/>
      <c r="L24" s="1436"/>
      <c r="M24" s="1436"/>
      <c r="N24" s="331"/>
      <c r="O24" s="31"/>
    </row>
    <row r="25" spans="1:19" s="32" customFormat="1" ht="3" customHeight="1" x14ac:dyDescent="0.2">
      <c r="A25" s="29"/>
      <c r="B25" s="30"/>
      <c r="C25" s="33"/>
      <c r="D25" s="213"/>
      <c r="E25" s="213"/>
      <c r="F25" s="213"/>
      <c r="G25" s="213"/>
      <c r="H25" s="213"/>
      <c r="I25" s="213"/>
      <c r="J25" s="213"/>
      <c r="K25" s="213"/>
      <c r="L25" s="213"/>
      <c r="M25" s="213"/>
      <c r="N25" s="331"/>
      <c r="O25" s="31"/>
    </row>
    <row r="26" spans="1:19" s="32" customFormat="1" ht="105.75" customHeight="1" x14ac:dyDescent="0.2">
      <c r="A26" s="29"/>
      <c r="B26" s="30"/>
      <c r="C26" s="33"/>
      <c r="D26" s="1441" t="s">
        <v>404</v>
      </c>
      <c r="E26" s="1441"/>
      <c r="F26" s="1441"/>
      <c r="G26" s="1441"/>
      <c r="H26" s="1441"/>
      <c r="I26" s="1441"/>
      <c r="J26" s="1441"/>
      <c r="K26" s="1441"/>
      <c r="L26" s="1441"/>
      <c r="M26" s="1441"/>
      <c r="N26" s="331"/>
      <c r="O26" s="31"/>
    </row>
    <row r="27" spans="1:19" s="32" customFormat="1" ht="3" customHeight="1" x14ac:dyDescent="0.2">
      <c r="A27" s="29"/>
      <c r="B27" s="30"/>
      <c r="C27" s="33"/>
      <c r="D27" s="44"/>
      <c r="E27" s="44"/>
      <c r="F27" s="44"/>
      <c r="G27" s="44"/>
      <c r="H27" s="44"/>
      <c r="I27" s="44"/>
      <c r="J27" s="45"/>
      <c r="K27" s="45"/>
      <c r="L27" s="45"/>
      <c r="M27" s="46"/>
      <c r="N27" s="331"/>
      <c r="O27" s="31"/>
    </row>
    <row r="28" spans="1:19" s="32" customFormat="1" ht="57" customHeight="1" x14ac:dyDescent="0.2">
      <c r="A28" s="29"/>
      <c r="B28" s="30"/>
      <c r="C28" s="35"/>
      <c r="D28" s="1436" t="s">
        <v>53</v>
      </c>
      <c r="E28" s="1444"/>
      <c r="F28" s="1444"/>
      <c r="G28" s="1444"/>
      <c r="H28" s="1444"/>
      <c r="I28" s="1444"/>
      <c r="J28" s="1444"/>
      <c r="K28" s="1444"/>
      <c r="L28" s="1444"/>
      <c r="M28" s="1444"/>
      <c r="N28" s="331"/>
      <c r="O28" s="31"/>
      <c r="S28" s="32" t="s">
        <v>34</v>
      </c>
    </row>
    <row r="29" spans="1:19" s="32" customFormat="1" ht="3" customHeight="1" x14ac:dyDescent="0.2">
      <c r="A29" s="29"/>
      <c r="B29" s="30"/>
      <c r="C29" s="35"/>
      <c r="D29" s="214"/>
      <c r="E29" s="214"/>
      <c r="F29" s="214"/>
      <c r="G29" s="214"/>
      <c r="H29" s="214"/>
      <c r="I29" s="214"/>
      <c r="J29" s="214"/>
      <c r="K29" s="214"/>
      <c r="L29" s="214"/>
      <c r="M29" s="214"/>
      <c r="N29" s="331"/>
      <c r="O29" s="31"/>
    </row>
    <row r="30" spans="1:19" s="32" customFormat="1" ht="34.5" customHeight="1" x14ac:dyDescent="0.2">
      <c r="A30" s="29"/>
      <c r="B30" s="30"/>
      <c r="C30" s="35"/>
      <c r="D30" s="1436" t="s">
        <v>52</v>
      </c>
      <c r="E30" s="1444"/>
      <c r="F30" s="1444"/>
      <c r="G30" s="1444"/>
      <c r="H30" s="1444"/>
      <c r="I30" s="1444"/>
      <c r="J30" s="1444"/>
      <c r="K30" s="1444"/>
      <c r="L30" s="1444"/>
      <c r="M30" s="1444"/>
      <c r="N30" s="331"/>
      <c r="O30" s="31"/>
    </row>
    <row r="31" spans="1:19" s="32" customFormat="1" ht="30.75" customHeight="1" x14ac:dyDescent="0.2">
      <c r="A31" s="29"/>
      <c r="B31" s="30"/>
      <c r="C31" s="37"/>
      <c r="D31" s="72"/>
      <c r="E31" s="72"/>
      <c r="F31" s="72"/>
      <c r="G31" s="72"/>
      <c r="H31" s="72"/>
      <c r="I31" s="72"/>
      <c r="J31" s="72"/>
      <c r="K31" s="72"/>
      <c r="L31" s="72"/>
      <c r="M31" s="72"/>
      <c r="N31" s="331"/>
      <c r="O31" s="31"/>
    </row>
    <row r="32" spans="1:19" s="32" customFormat="1" ht="13.5" customHeight="1" x14ac:dyDescent="0.2">
      <c r="A32" s="29"/>
      <c r="B32" s="30"/>
      <c r="C32" s="37"/>
      <c r="D32" s="319"/>
      <c r="E32" s="319"/>
      <c r="F32" s="319"/>
      <c r="G32" s="320"/>
      <c r="H32" s="321" t="s">
        <v>17</v>
      </c>
      <c r="I32" s="318"/>
      <c r="J32" s="40"/>
      <c r="K32" s="320"/>
      <c r="L32" s="321" t="s">
        <v>24</v>
      </c>
      <c r="M32" s="318"/>
      <c r="N32" s="331"/>
      <c r="O32" s="31"/>
    </row>
    <row r="33" spans="1:16" s="32" customFormat="1" ht="6" customHeight="1" x14ac:dyDescent="0.2">
      <c r="A33" s="29"/>
      <c r="B33" s="30"/>
      <c r="C33" s="37"/>
      <c r="D33" s="322"/>
      <c r="E33" s="38"/>
      <c r="F33" s="38"/>
      <c r="G33" s="40"/>
      <c r="H33" s="39"/>
      <c r="I33" s="40"/>
      <c r="J33" s="40"/>
      <c r="K33" s="324"/>
      <c r="L33" s="325"/>
      <c r="M33" s="40"/>
      <c r="N33" s="331"/>
      <c r="O33" s="31"/>
    </row>
    <row r="34" spans="1:16" s="32" customFormat="1" ht="11.25" x14ac:dyDescent="0.2">
      <c r="A34" s="29"/>
      <c r="B34" s="30"/>
      <c r="C34" s="36"/>
      <c r="D34" s="323" t="s">
        <v>44</v>
      </c>
      <c r="E34" s="38" t="s">
        <v>36</v>
      </c>
      <c r="F34" s="38"/>
      <c r="G34" s="38"/>
      <c r="H34" s="39"/>
      <c r="I34" s="38"/>
      <c r="J34" s="40"/>
      <c r="K34" s="326"/>
      <c r="L34" s="40"/>
      <c r="M34" s="40"/>
      <c r="N34" s="331"/>
      <c r="O34" s="31"/>
    </row>
    <row r="35" spans="1:16" s="32" customFormat="1" ht="11.25" customHeight="1" x14ac:dyDescent="0.2">
      <c r="A35" s="29"/>
      <c r="B35" s="30"/>
      <c r="C35" s="37"/>
      <c r="D35" s="323" t="s">
        <v>3</v>
      </c>
      <c r="E35" s="38" t="s">
        <v>37</v>
      </c>
      <c r="F35" s="38"/>
      <c r="G35" s="40"/>
      <c r="H35" s="39"/>
      <c r="I35" s="40"/>
      <c r="J35" s="40"/>
      <c r="K35" s="326"/>
      <c r="L35" s="1047">
        <f>+capa!D57</f>
        <v>42613</v>
      </c>
      <c r="M35" s="906"/>
      <c r="N35" s="331"/>
      <c r="O35" s="31"/>
    </row>
    <row r="36" spans="1:16" s="32" customFormat="1" ht="11.25" x14ac:dyDescent="0.2">
      <c r="A36" s="29"/>
      <c r="B36" s="30"/>
      <c r="C36" s="37"/>
      <c r="D36" s="323" t="s">
        <v>40</v>
      </c>
      <c r="E36" s="38" t="s">
        <v>39</v>
      </c>
      <c r="F36" s="38"/>
      <c r="G36" s="40"/>
      <c r="H36" s="39"/>
      <c r="I36" s="40"/>
      <c r="J36" s="40"/>
      <c r="K36" s="989"/>
      <c r="L36" s="990"/>
      <c r="M36" s="990"/>
      <c r="N36" s="331"/>
      <c r="O36" s="31"/>
    </row>
    <row r="37" spans="1:16" s="32" customFormat="1" ht="12.75" customHeight="1" x14ac:dyDescent="0.2">
      <c r="A37" s="29"/>
      <c r="B37" s="30"/>
      <c r="C37" s="36"/>
      <c r="D37" s="323" t="s">
        <v>41</v>
      </c>
      <c r="E37" s="38" t="s">
        <v>20</v>
      </c>
      <c r="F37" s="38"/>
      <c r="G37" s="38"/>
      <c r="H37" s="39"/>
      <c r="I37" s="38"/>
      <c r="J37" s="40"/>
      <c r="K37" s="1442"/>
      <c r="L37" s="1443"/>
      <c r="M37" s="1443"/>
      <c r="N37" s="331"/>
      <c r="O37" s="31"/>
    </row>
    <row r="38" spans="1:16" s="32" customFormat="1" ht="11.25" x14ac:dyDescent="0.2">
      <c r="A38" s="29"/>
      <c r="B38" s="30"/>
      <c r="C38" s="36"/>
      <c r="D38" s="323" t="s">
        <v>15</v>
      </c>
      <c r="E38" s="38" t="s">
        <v>5</v>
      </c>
      <c r="F38" s="38"/>
      <c r="G38" s="38"/>
      <c r="H38" s="39"/>
      <c r="I38" s="38"/>
      <c r="J38" s="40"/>
      <c r="K38" s="1442"/>
      <c r="L38" s="1443"/>
      <c r="M38" s="1443"/>
      <c r="N38" s="331"/>
      <c r="O38" s="31"/>
    </row>
    <row r="39" spans="1:16" s="32" customFormat="1" ht="8.25" customHeight="1" x14ac:dyDescent="0.2">
      <c r="A39" s="29"/>
      <c r="B39" s="30"/>
      <c r="C39" s="30"/>
      <c r="D39" s="30"/>
      <c r="E39" s="30"/>
      <c r="F39" s="30"/>
      <c r="G39" s="30"/>
      <c r="H39" s="30"/>
      <c r="I39" s="30"/>
      <c r="J39" s="30"/>
      <c r="K39" s="25"/>
      <c r="L39" s="30"/>
      <c r="M39" s="30"/>
      <c r="N39" s="331"/>
      <c r="O39" s="31"/>
    </row>
    <row r="40" spans="1:16" ht="13.5" customHeight="1" x14ac:dyDescent="0.2">
      <c r="A40" s="24"/>
      <c r="B40" s="28"/>
      <c r="C40" s="26"/>
      <c r="D40" s="26"/>
      <c r="E40" s="20"/>
      <c r="F40" s="25"/>
      <c r="G40" s="25"/>
      <c r="H40" s="25"/>
      <c r="I40" s="25"/>
      <c r="J40" s="25"/>
      <c r="L40" s="1439">
        <v>42583</v>
      </c>
      <c r="M40" s="1440"/>
      <c r="N40" s="367">
        <v>3</v>
      </c>
      <c r="O40" s="173"/>
      <c r="P40" s="173"/>
    </row>
    <row r="48" spans="1:16" x14ac:dyDescent="0.2">
      <c r="C48" s="812"/>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058" customWidth="1"/>
    <col min="2" max="2" width="2.5703125" style="1058" customWidth="1"/>
    <col min="3" max="3" width="1" style="1058" customWidth="1"/>
    <col min="4" max="4" width="21.85546875" style="1058" customWidth="1"/>
    <col min="5" max="5" width="9.28515625" style="1058" customWidth="1"/>
    <col min="6" max="6" width="5.42578125" style="1058" customWidth="1"/>
    <col min="7" max="7" width="9.28515625" style="1058" customWidth="1"/>
    <col min="8" max="8" width="5.42578125" style="1058" customWidth="1"/>
    <col min="9" max="9" width="9.28515625" style="1058" customWidth="1"/>
    <col min="10" max="10" width="5.42578125" style="1058" customWidth="1"/>
    <col min="11" max="11" width="9.28515625" style="1058" customWidth="1"/>
    <col min="12" max="12" width="5.42578125" style="1058" customWidth="1"/>
    <col min="13" max="13" width="9.28515625" style="1058" customWidth="1"/>
    <col min="14" max="14" width="5.42578125" style="1058" customWidth="1"/>
    <col min="15" max="15" width="2.5703125" style="1058" customWidth="1"/>
    <col min="16" max="16" width="1" style="1058" customWidth="1"/>
    <col min="17" max="16384" width="9.140625" style="1058"/>
  </cols>
  <sheetData>
    <row r="1" spans="1:16" ht="13.5" customHeight="1" x14ac:dyDescent="0.2">
      <c r="A1" s="1054"/>
      <c r="B1" s="1055"/>
      <c r="C1" s="1055"/>
      <c r="D1" s="1056"/>
      <c r="E1" s="1055"/>
      <c r="F1" s="1055"/>
      <c r="G1" s="1055"/>
      <c r="H1" s="1055"/>
      <c r="I1" s="1447" t="s">
        <v>385</v>
      </c>
      <c r="J1" s="1447"/>
      <c r="K1" s="1447"/>
      <c r="L1" s="1447"/>
      <c r="M1" s="1447"/>
      <c r="N1" s="1447"/>
      <c r="O1" s="1057"/>
      <c r="P1" s="1066"/>
    </row>
    <row r="2" spans="1:16" ht="6" customHeight="1" x14ac:dyDescent="0.2">
      <c r="A2" s="1073"/>
      <c r="B2" s="1054"/>
      <c r="C2" s="1054"/>
      <c r="D2" s="1054"/>
      <c r="E2" s="1054"/>
      <c r="F2" s="1054"/>
      <c r="G2" s="1054"/>
      <c r="H2" s="1054"/>
      <c r="I2" s="1054"/>
      <c r="J2" s="1054"/>
      <c r="K2" s="1054"/>
      <c r="L2" s="1054"/>
      <c r="M2" s="1054"/>
      <c r="N2" s="1054"/>
      <c r="O2" s="1054"/>
      <c r="P2" s="1066"/>
    </row>
    <row r="3" spans="1:16" ht="13.5" customHeight="1" thickBot="1" x14ac:dyDescent="0.25">
      <c r="A3" s="1073"/>
      <c r="B3" s="1054"/>
      <c r="C3" s="1136"/>
      <c r="D3" s="1054"/>
      <c r="E3" s="1054"/>
      <c r="F3" s="1054"/>
      <c r="G3" s="1126"/>
      <c r="H3" s="1054"/>
      <c r="I3" s="1054"/>
      <c r="J3" s="1054"/>
      <c r="K3" s="1054"/>
      <c r="L3" s="1054"/>
      <c r="M3" s="1448" t="s">
        <v>73</v>
      </c>
      <c r="N3" s="1448"/>
      <c r="O3" s="1054"/>
      <c r="P3" s="1066"/>
    </row>
    <row r="4" spans="1:16" s="1076" customFormat="1" ht="13.5" customHeight="1" thickBot="1" x14ac:dyDescent="0.25">
      <c r="A4" s="1300"/>
      <c r="B4" s="1075"/>
      <c r="C4" s="1449" t="s">
        <v>179</v>
      </c>
      <c r="D4" s="1450"/>
      <c r="E4" s="1450"/>
      <c r="F4" s="1450"/>
      <c r="G4" s="1450"/>
      <c r="H4" s="1450"/>
      <c r="I4" s="1450"/>
      <c r="J4" s="1450"/>
      <c r="K4" s="1450"/>
      <c r="L4" s="1450"/>
      <c r="M4" s="1450"/>
      <c r="N4" s="1451"/>
      <c r="O4" s="1054"/>
      <c r="P4" s="1074"/>
    </row>
    <row r="5" spans="1:16" ht="3.75" customHeight="1" x14ac:dyDescent="0.2">
      <c r="A5" s="1073"/>
      <c r="B5" s="1085"/>
      <c r="C5" s="1452" t="s">
        <v>157</v>
      </c>
      <c r="D5" s="1453"/>
      <c r="E5" s="1278"/>
      <c r="F5" s="1278"/>
      <c r="G5" s="1278"/>
      <c r="H5" s="1278"/>
      <c r="I5" s="1278"/>
      <c r="J5" s="1278"/>
      <c r="K5" s="1136"/>
      <c r="L5" s="1278"/>
      <c r="M5" s="1278"/>
      <c r="N5" s="1278"/>
      <c r="O5" s="1054"/>
      <c r="P5" s="1066"/>
    </row>
    <row r="6" spans="1:16" ht="13.5" customHeight="1" x14ac:dyDescent="0.2">
      <c r="A6" s="1073"/>
      <c r="B6" s="1085"/>
      <c r="C6" s="1454"/>
      <c r="D6" s="1454"/>
      <c r="E6" s="1059" t="s">
        <v>34</v>
      </c>
      <c r="F6" s="1060" t="s">
        <v>34</v>
      </c>
      <c r="G6" s="1059" t="s">
        <v>669</v>
      </c>
      <c r="H6" s="1060" t="s">
        <v>34</v>
      </c>
      <c r="I6" s="1061"/>
      <c r="J6" s="1060" t="s">
        <v>34</v>
      </c>
      <c r="K6" s="1062" t="s">
        <v>34</v>
      </c>
      <c r="L6" s="1063" t="s">
        <v>670</v>
      </c>
      <c r="M6" s="1063" t="s">
        <v>34</v>
      </c>
      <c r="N6" s="1064"/>
      <c r="O6" s="1054"/>
      <c r="P6" s="1066"/>
    </row>
    <row r="7" spans="1:16" x14ac:dyDescent="0.2">
      <c r="A7" s="1073"/>
      <c r="B7" s="1085"/>
      <c r="C7" s="1097"/>
      <c r="D7" s="1097"/>
      <c r="E7" s="1455" t="s">
        <v>715</v>
      </c>
      <c r="F7" s="1455"/>
      <c r="G7" s="1455" t="s">
        <v>716</v>
      </c>
      <c r="H7" s="1455"/>
      <c r="I7" s="1455" t="s">
        <v>717</v>
      </c>
      <c r="J7" s="1455"/>
      <c r="K7" s="1455" t="s">
        <v>718</v>
      </c>
      <c r="L7" s="1455"/>
      <c r="M7" s="1455" t="s">
        <v>715</v>
      </c>
      <c r="N7" s="1455"/>
      <c r="O7" s="1054"/>
      <c r="P7" s="1066"/>
    </row>
    <row r="8" spans="1:16" s="1083" customFormat="1" ht="19.5" customHeight="1" x14ac:dyDescent="0.2">
      <c r="A8" s="1301"/>
      <c r="B8" s="1098"/>
      <c r="C8" s="1445" t="s">
        <v>2</v>
      </c>
      <c r="D8" s="1445"/>
      <c r="E8" s="1446">
        <v>10343.4</v>
      </c>
      <c r="F8" s="1446"/>
      <c r="G8" s="1446">
        <v>10331.700000000001</v>
      </c>
      <c r="H8" s="1446"/>
      <c r="I8" s="1446">
        <v>10319</v>
      </c>
      <c r="J8" s="1446"/>
      <c r="K8" s="1446">
        <v>10318.799999999999</v>
      </c>
      <c r="L8" s="1446"/>
      <c r="M8" s="1446">
        <v>10310.4</v>
      </c>
      <c r="N8" s="1446"/>
      <c r="O8" s="1054"/>
      <c r="P8" s="1080"/>
    </row>
    <row r="9" spans="1:16" ht="14.25" customHeight="1" x14ac:dyDescent="0.2">
      <c r="A9" s="1073"/>
      <c r="B9" s="1054"/>
      <c r="C9" s="785" t="s">
        <v>72</v>
      </c>
      <c r="D9" s="1085"/>
      <c r="E9" s="1456">
        <v>4902.2</v>
      </c>
      <c r="F9" s="1456"/>
      <c r="G9" s="1456">
        <v>4894.6000000000004</v>
      </c>
      <c r="H9" s="1456"/>
      <c r="I9" s="1456">
        <v>4885.8999999999996</v>
      </c>
      <c r="J9" s="1456"/>
      <c r="K9" s="1456">
        <v>4887.7</v>
      </c>
      <c r="L9" s="1456"/>
      <c r="M9" s="1456">
        <v>4882.1000000000004</v>
      </c>
      <c r="N9" s="1456"/>
      <c r="O9" s="1117"/>
      <c r="P9" s="1066"/>
    </row>
    <row r="10" spans="1:16" ht="14.25" customHeight="1" x14ac:dyDescent="0.2">
      <c r="A10" s="1073"/>
      <c r="B10" s="1054"/>
      <c r="C10" s="785" t="s">
        <v>71</v>
      </c>
      <c r="D10" s="1085"/>
      <c r="E10" s="1456">
        <v>5441.2</v>
      </c>
      <c r="F10" s="1456"/>
      <c r="G10" s="1456">
        <v>5437.1</v>
      </c>
      <c r="H10" s="1456"/>
      <c r="I10" s="1456">
        <v>5433.1</v>
      </c>
      <c r="J10" s="1456"/>
      <c r="K10" s="1456">
        <v>5431.1</v>
      </c>
      <c r="L10" s="1456"/>
      <c r="M10" s="1456">
        <v>5428.3</v>
      </c>
      <c r="N10" s="1456"/>
      <c r="O10" s="1117"/>
      <c r="P10" s="1066"/>
    </row>
    <row r="11" spans="1:16" ht="18.75" customHeight="1" x14ac:dyDescent="0.2">
      <c r="A11" s="1073"/>
      <c r="B11" s="1054"/>
      <c r="C11" s="785" t="s">
        <v>178</v>
      </c>
      <c r="D11" s="1279"/>
      <c r="E11" s="1456">
        <v>1475</v>
      </c>
      <c r="F11" s="1456"/>
      <c r="G11" s="1456">
        <v>1466.4</v>
      </c>
      <c r="H11" s="1456"/>
      <c r="I11" s="1456">
        <v>1458.8</v>
      </c>
      <c r="J11" s="1456"/>
      <c r="K11" s="1456">
        <v>1456.2</v>
      </c>
      <c r="L11" s="1456"/>
      <c r="M11" s="1456">
        <v>1450.2</v>
      </c>
      <c r="N11" s="1456"/>
      <c r="O11" s="1117"/>
      <c r="P11" s="1066"/>
    </row>
    <row r="12" spans="1:16" ht="14.25" customHeight="1" x14ac:dyDescent="0.2">
      <c r="A12" s="1073"/>
      <c r="B12" s="1054"/>
      <c r="C12" s="785" t="s">
        <v>158</v>
      </c>
      <c r="D12" s="1085"/>
      <c r="E12" s="1456">
        <v>1103.0999999999999</v>
      </c>
      <c r="F12" s="1456"/>
      <c r="G12" s="1456">
        <v>1101.9000000000001</v>
      </c>
      <c r="H12" s="1456"/>
      <c r="I12" s="1456">
        <v>1100.4000000000001</v>
      </c>
      <c r="J12" s="1456"/>
      <c r="K12" s="1456">
        <v>1101.5999999999999</v>
      </c>
      <c r="L12" s="1456"/>
      <c r="M12" s="1456">
        <v>1099.7</v>
      </c>
      <c r="N12" s="1456"/>
      <c r="O12" s="1117"/>
      <c r="P12" s="1066"/>
    </row>
    <row r="13" spans="1:16" ht="14.25" customHeight="1" x14ac:dyDescent="0.2">
      <c r="A13" s="1073"/>
      <c r="B13" s="1054"/>
      <c r="C13" s="785" t="s">
        <v>159</v>
      </c>
      <c r="D13" s="1085"/>
      <c r="E13" s="1456">
        <v>2791.1</v>
      </c>
      <c r="F13" s="1456"/>
      <c r="G13" s="1456">
        <v>2775.3</v>
      </c>
      <c r="H13" s="1456"/>
      <c r="I13" s="1456">
        <v>2758.9</v>
      </c>
      <c r="J13" s="1456"/>
      <c r="K13" s="1456">
        <v>2752.7</v>
      </c>
      <c r="L13" s="1456"/>
      <c r="M13" s="1456">
        <v>2738.8</v>
      </c>
      <c r="N13" s="1456"/>
      <c r="O13" s="1117"/>
      <c r="P13" s="1066"/>
    </row>
    <row r="14" spans="1:16" ht="14.25" customHeight="1" x14ac:dyDescent="0.2">
      <c r="A14" s="1073"/>
      <c r="B14" s="1054"/>
      <c r="C14" s="785" t="s">
        <v>160</v>
      </c>
      <c r="D14" s="1085"/>
      <c r="E14" s="1456">
        <v>4974.2</v>
      </c>
      <c r="F14" s="1456"/>
      <c r="G14" s="1456">
        <v>4988.1000000000004</v>
      </c>
      <c r="H14" s="1456"/>
      <c r="I14" s="1456">
        <v>5000.8999999999996</v>
      </c>
      <c r="J14" s="1456"/>
      <c r="K14" s="1456">
        <v>5008.3</v>
      </c>
      <c r="L14" s="1456"/>
      <c r="M14" s="1456">
        <v>5021.7</v>
      </c>
      <c r="N14" s="1456"/>
      <c r="O14" s="1117"/>
      <c r="P14" s="1066"/>
    </row>
    <row r="15" spans="1:16" s="1083" customFormat="1" ht="19.5" customHeight="1" x14ac:dyDescent="0.2">
      <c r="A15" s="1301"/>
      <c r="B15" s="1098"/>
      <c r="C15" s="1445" t="s">
        <v>177</v>
      </c>
      <c r="D15" s="1445"/>
      <c r="E15" s="1446">
        <v>5201.2</v>
      </c>
      <c r="F15" s="1446"/>
      <c r="G15" s="1446">
        <v>5194.1000000000004</v>
      </c>
      <c r="H15" s="1446"/>
      <c r="I15" s="1446">
        <v>5195.3999999999996</v>
      </c>
      <c r="J15" s="1446"/>
      <c r="K15" s="1446">
        <v>5153.3999999999996</v>
      </c>
      <c r="L15" s="1446"/>
      <c r="M15" s="1446">
        <v>5161.8999999999996</v>
      </c>
      <c r="N15" s="1446"/>
      <c r="O15" s="1119"/>
      <c r="P15" s="1080"/>
    </row>
    <row r="16" spans="1:16" ht="14.25" customHeight="1" x14ac:dyDescent="0.2">
      <c r="A16" s="1073"/>
      <c r="B16" s="1054"/>
      <c r="C16" s="785" t="s">
        <v>72</v>
      </c>
      <c r="D16" s="1085"/>
      <c r="E16" s="1456">
        <v>2654.3</v>
      </c>
      <c r="F16" s="1456"/>
      <c r="G16" s="1456">
        <v>2654</v>
      </c>
      <c r="H16" s="1456"/>
      <c r="I16" s="1456">
        <v>2673.1</v>
      </c>
      <c r="J16" s="1456"/>
      <c r="K16" s="1456">
        <v>2629.9</v>
      </c>
      <c r="L16" s="1456"/>
      <c r="M16" s="1456">
        <v>2649.3</v>
      </c>
      <c r="N16" s="1456"/>
      <c r="O16" s="1117"/>
      <c r="P16" s="1066"/>
    </row>
    <row r="17" spans="1:16" ht="14.25" customHeight="1" x14ac:dyDescent="0.2">
      <c r="A17" s="1073"/>
      <c r="B17" s="1054"/>
      <c r="C17" s="785" t="s">
        <v>71</v>
      </c>
      <c r="D17" s="1085"/>
      <c r="E17" s="1456">
        <v>2546.8000000000002</v>
      </c>
      <c r="F17" s="1456"/>
      <c r="G17" s="1456">
        <v>2540.1</v>
      </c>
      <c r="H17" s="1456"/>
      <c r="I17" s="1456">
        <v>2522.3000000000002</v>
      </c>
      <c r="J17" s="1456"/>
      <c r="K17" s="1456">
        <v>2523.5</v>
      </c>
      <c r="L17" s="1456"/>
      <c r="M17" s="1456">
        <v>2512.6</v>
      </c>
      <c r="N17" s="1456"/>
      <c r="O17" s="1117"/>
      <c r="P17" s="1066"/>
    </row>
    <row r="18" spans="1:16" ht="18.75" customHeight="1" x14ac:dyDescent="0.2">
      <c r="A18" s="1073"/>
      <c r="B18" s="1054"/>
      <c r="C18" s="785" t="s">
        <v>158</v>
      </c>
      <c r="D18" s="1085"/>
      <c r="E18" s="1456">
        <v>351.2</v>
      </c>
      <c r="F18" s="1456"/>
      <c r="G18" s="1456">
        <v>384.4</v>
      </c>
      <c r="H18" s="1456"/>
      <c r="I18" s="1456">
        <v>373.5</v>
      </c>
      <c r="J18" s="1456"/>
      <c r="K18" s="1456">
        <v>365.9</v>
      </c>
      <c r="L18" s="1456"/>
      <c r="M18" s="1456">
        <v>354.8</v>
      </c>
      <c r="N18" s="1456"/>
      <c r="O18" s="1117"/>
      <c r="P18" s="1066"/>
    </row>
    <row r="19" spans="1:16" ht="14.25" customHeight="1" x14ac:dyDescent="0.2">
      <c r="A19" s="1073"/>
      <c r="B19" s="1054"/>
      <c r="C19" s="785" t="s">
        <v>159</v>
      </c>
      <c r="D19" s="1085"/>
      <c r="E19" s="1456">
        <v>2534.9</v>
      </c>
      <c r="F19" s="1456"/>
      <c r="G19" s="1456">
        <v>2511</v>
      </c>
      <c r="H19" s="1456"/>
      <c r="I19" s="1456">
        <v>2514.6</v>
      </c>
      <c r="J19" s="1456"/>
      <c r="K19" s="1456">
        <v>2508.6</v>
      </c>
      <c r="L19" s="1456"/>
      <c r="M19" s="1456">
        <v>2475.8000000000002</v>
      </c>
      <c r="N19" s="1456"/>
      <c r="O19" s="1117"/>
      <c r="P19" s="1066"/>
    </row>
    <row r="20" spans="1:16" ht="14.25" customHeight="1" x14ac:dyDescent="0.2">
      <c r="A20" s="1073"/>
      <c r="B20" s="1054"/>
      <c r="C20" s="785" t="s">
        <v>160</v>
      </c>
      <c r="D20" s="1085"/>
      <c r="E20" s="1456">
        <v>2315.1</v>
      </c>
      <c r="F20" s="1456"/>
      <c r="G20" s="1456">
        <v>2298.6999999999998</v>
      </c>
      <c r="H20" s="1456"/>
      <c r="I20" s="1456">
        <v>2307.1999999999998</v>
      </c>
      <c r="J20" s="1456"/>
      <c r="K20" s="1456">
        <v>2278.9</v>
      </c>
      <c r="L20" s="1456"/>
      <c r="M20" s="1456">
        <v>2331.1999999999998</v>
      </c>
      <c r="N20" s="1456"/>
      <c r="O20" s="1117"/>
      <c r="P20" s="1066"/>
    </row>
    <row r="21" spans="1:16" s="1282" customFormat="1" ht="19.5" customHeight="1" x14ac:dyDescent="0.2">
      <c r="A21" s="1302"/>
      <c r="B21" s="1303"/>
      <c r="C21" s="1445" t="s">
        <v>555</v>
      </c>
      <c r="D21" s="1445"/>
      <c r="E21" s="1457">
        <v>58.6</v>
      </c>
      <c r="F21" s="1457"/>
      <c r="G21" s="1457">
        <v>58.6</v>
      </c>
      <c r="H21" s="1457"/>
      <c r="I21" s="1457">
        <v>58.6</v>
      </c>
      <c r="J21" s="1457"/>
      <c r="K21" s="1457">
        <v>58.1</v>
      </c>
      <c r="L21" s="1457"/>
      <c r="M21" s="1457">
        <v>58.3</v>
      </c>
      <c r="N21" s="1457"/>
      <c r="O21" s="1281"/>
      <c r="P21" s="1280"/>
    </row>
    <row r="22" spans="1:16" ht="14.25" customHeight="1" x14ac:dyDescent="0.2">
      <c r="A22" s="1073"/>
      <c r="B22" s="1054"/>
      <c r="C22" s="785" t="s">
        <v>72</v>
      </c>
      <c r="D22" s="1085"/>
      <c r="E22" s="1456">
        <v>64</v>
      </c>
      <c r="F22" s="1456"/>
      <c r="G22" s="1456">
        <v>64.099999999999994</v>
      </c>
      <c r="H22" s="1456"/>
      <c r="I22" s="1456">
        <v>64.599999999999994</v>
      </c>
      <c r="J22" s="1456"/>
      <c r="K22" s="1456">
        <v>63.5</v>
      </c>
      <c r="L22" s="1456"/>
      <c r="M22" s="1456">
        <v>64</v>
      </c>
      <c r="N22" s="1456"/>
      <c r="O22" s="1117"/>
      <c r="P22" s="1066"/>
    </row>
    <row r="23" spans="1:16" ht="14.25" customHeight="1" x14ac:dyDescent="0.2">
      <c r="A23" s="1073"/>
      <c r="B23" s="1054"/>
      <c r="C23" s="785" t="s">
        <v>71</v>
      </c>
      <c r="D23" s="1085"/>
      <c r="E23" s="1456">
        <v>53.9</v>
      </c>
      <c r="F23" s="1456"/>
      <c r="G23" s="1456">
        <v>53.8</v>
      </c>
      <c r="H23" s="1456"/>
      <c r="I23" s="1456">
        <v>53.4</v>
      </c>
      <c r="J23" s="1456"/>
      <c r="K23" s="1456">
        <v>53.5</v>
      </c>
      <c r="L23" s="1456"/>
      <c r="M23" s="1456">
        <v>53.2</v>
      </c>
      <c r="N23" s="1456"/>
      <c r="O23" s="1117"/>
      <c r="P23" s="1066"/>
    </row>
    <row r="24" spans="1:16" ht="18.75" customHeight="1" x14ac:dyDescent="0.2">
      <c r="A24" s="1073"/>
      <c r="B24" s="1054"/>
      <c r="C24" s="785" t="s">
        <v>173</v>
      </c>
      <c r="D24" s="1085"/>
      <c r="E24" s="1456">
        <v>73.3</v>
      </c>
      <c r="F24" s="1456"/>
      <c r="G24" s="1456">
        <v>73.5</v>
      </c>
      <c r="H24" s="1456"/>
      <c r="I24" s="1456">
        <v>73.599999999999994</v>
      </c>
      <c r="J24" s="1456"/>
      <c r="K24" s="1456">
        <v>73.400000000000006</v>
      </c>
      <c r="L24" s="1456"/>
      <c r="M24" s="1456">
        <v>73.400000000000006</v>
      </c>
      <c r="N24" s="1456"/>
      <c r="O24" s="1117"/>
      <c r="P24" s="1066"/>
    </row>
    <row r="25" spans="1:16" ht="14.25" customHeight="1" x14ac:dyDescent="0.2">
      <c r="A25" s="1073"/>
      <c r="B25" s="1054"/>
      <c r="C25" s="785" t="s">
        <v>158</v>
      </c>
      <c r="D25" s="1085"/>
      <c r="E25" s="1456">
        <v>31.8</v>
      </c>
      <c r="F25" s="1456"/>
      <c r="G25" s="1456">
        <v>34.9</v>
      </c>
      <c r="H25" s="1456"/>
      <c r="I25" s="1456">
        <v>33.9</v>
      </c>
      <c r="J25" s="1456"/>
      <c r="K25" s="1456">
        <v>33.200000000000003</v>
      </c>
      <c r="L25" s="1456"/>
      <c r="M25" s="1456">
        <v>32.299999999999997</v>
      </c>
      <c r="N25" s="1456"/>
      <c r="O25" s="1117"/>
      <c r="P25" s="1066"/>
    </row>
    <row r="26" spans="1:16" ht="14.25" customHeight="1" x14ac:dyDescent="0.2">
      <c r="A26" s="1073"/>
      <c r="B26" s="1054"/>
      <c r="C26" s="785" t="s">
        <v>159</v>
      </c>
      <c r="D26" s="1054"/>
      <c r="E26" s="1458">
        <v>90.8</v>
      </c>
      <c r="F26" s="1458"/>
      <c r="G26" s="1458">
        <v>90.5</v>
      </c>
      <c r="H26" s="1458"/>
      <c r="I26" s="1458">
        <v>91.1</v>
      </c>
      <c r="J26" s="1458"/>
      <c r="K26" s="1458">
        <v>91.1</v>
      </c>
      <c r="L26" s="1458"/>
      <c r="M26" s="1458">
        <v>90.4</v>
      </c>
      <c r="N26" s="1458"/>
      <c r="O26" s="1117"/>
      <c r="P26" s="1066"/>
    </row>
    <row r="27" spans="1:16" ht="14.25" customHeight="1" x14ac:dyDescent="0.2">
      <c r="A27" s="1073"/>
      <c r="B27" s="1054"/>
      <c r="C27" s="785" t="s">
        <v>160</v>
      </c>
      <c r="D27" s="1054"/>
      <c r="E27" s="1458">
        <v>46.5</v>
      </c>
      <c r="F27" s="1458"/>
      <c r="G27" s="1458">
        <v>46.1</v>
      </c>
      <c r="H27" s="1458"/>
      <c r="I27" s="1458">
        <v>46.1</v>
      </c>
      <c r="J27" s="1458"/>
      <c r="K27" s="1458">
        <v>45.5</v>
      </c>
      <c r="L27" s="1458"/>
      <c r="M27" s="1458">
        <v>46.4</v>
      </c>
      <c r="N27" s="1458"/>
      <c r="O27" s="1117"/>
      <c r="P27" s="1066"/>
    </row>
    <row r="28" spans="1:16" ht="13.5" customHeight="1" x14ac:dyDescent="0.2">
      <c r="A28" s="1073"/>
      <c r="B28" s="1054"/>
      <c r="C28" s="786" t="s">
        <v>176</v>
      </c>
      <c r="D28" s="1054"/>
      <c r="E28" s="787"/>
      <c r="F28" s="787"/>
      <c r="G28" s="787"/>
      <c r="H28" s="787"/>
      <c r="I28" s="787"/>
      <c r="J28" s="787"/>
      <c r="K28" s="787"/>
      <c r="L28" s="787"/>
      <c r="M28" s="787"/>
      <c r="N28" s="787"/>
      <c r="O28" s="1117"/>
      <c r="P28" s="1066"/>
    </row>
    <row r="29" spans="1:16" s="1093" customFormat="1" ht="12.75" customHeight="1" thickBot="1" x14ac:dyDescent="0.25">
      <c r="A29" s="1304"/>
      <c r="B29" s="1106"/>
      <c r="C29" s="791"/>
      <c r="D29" s="789"/>
      <c r="E29" s="1283"/>
      <c r="F29" s="1283"/>
      <c r="G29" s="1283"/>
      <c r="H29" s="1283"/>
      <c r="I29" s="1283"/>
      <c r="J29" s="1283"/>
      <c r="K29" s="1283"/>
      <c r="L29" s="1283"/>
      <c r="M29" s="1448"/>
      <c r="N29" s="1448"/>
      <c r="O29" s="1130"/>
      <c r="P29" s="1091"/>
    </row>
    <row r="30" spans="1:16" s="1093" customFormat="1" ht="13.5" customHeight="1" thickBot="1" x14ac:dyDescent="0.25">
      <c r="A30" s="1304"/>
      <c r="B30" s="1106"/>
      <c r="C30" s="1460" t="s">
        <v>556</v>
      </c>
      <c r="D30" s="1461"/>
      <c r="E30" s="1461"/>
      <c r="F30" s="1461"/>
      <c r="G30" s="1461"/>
      <c r="H30" s="1461"/>
      <c r="I30" s="1461"/>
      <c r="J30" s="1461"/>
      <c r="K30" s="1461"/>
      <c r="L30" s="1461"/>
      <c r="M30" s="1461"/>
      <c r="N30" s="1462"/>
      <c r="O30" s="1130"/>
      <c r="P30" s="1091"/>
    </row>
    <row r="31" spans="1:16" s="1093" customFormat="1" ht="3.75" customHeight="1" x14ac:dyDescent="0.2">
      <c r="A31" s="1304"/>
      <c r="B31" s="1106"/>
      <c r="C31" s="1452" t="s">
        <v>161</v>
      </c>
      <c r="D31" s="1453"/>
      <c r="E31" s="1075"/>
      <c r="F31" s="1075"/>
      <c r="G31" s="1075"/>
      <c r="H31" s="1075"/>
      <c r="I31" s="1075"/>
      <c r="J31" s="1075"/>
      <c r="K31" s="1075"/>
      <c r="L31" s="1075"/>
      <c r="M31" s="1075"/>
      <c r="N31" s="1075"/>
      <c r="O31" s="1130"/>
      <c r="P31" s="1091"/>
    </row>
    <row r="32" spans="1:16" ht="13.5" customHeight="1" x14ac:dyDescent="0.2">
      <c r="A32" s="1073"/>
      <c r="B32" s="1085"/>
      <c r="C32" s="1454"/>
      <c r="D32" s="1454"/>
      <c r="E32" s="1059" t="s">
        <v>34</v>
      </c>
      <c r="F32" s="1060" t="s">
        <v>34</v>
      </c>
      <c r="G32" s="1059" t="s">
        <v>669</v>
      </c>
      <c r="H32" s="1060" t="s">
        <v>34</v>
      </c>
      <c r="I32" s="1061"/>
      <c r="J32" s="1060" t="s">
        <v>34</v>
      </c>
      <c r="K32" s="1062" t="s">
        <v>34</v>
      </c>
      <c r="L32" s="1063" t="s">
        <v>670</v>
      </c>
      <c r="M32" s="1063" t="s">
        <v>34</v>
      </c>
      <c r="N32" s="1064"/>
      <c r="O32" s="1054"/>
      <c r="P32" s="1066"/>
    </row>
    <row r="33" spans="1:16" s="1093" customFormat="1" ht="12.75" customHeight="1" x14ac:dyDescent="0.2">
      <c r="A33" s="1304"/>
      <c r="B33" s="1106"/>
      <c r="C33" s="1097"/>
      <c r="D33" s="1097"/>
      <c r="E33" s="1455" t="str">
        <f>+E7</f>
        <v>2.º trimestre</v>
      </c>
      <c r="F33" s="1455"/>
      <c r="G33" s="1455" t="str">
        <f>+G7</f>
        <v>3.º trimestre</v>
      </c>
      <c r="H33" s="1455"/>
      <c r="I33" s="1455" t="str">
        <f>+I7</f>
        <v>4.º trimestre</v>
      </c>
      <c r="J33" s="1455"/>
      <c r="K33" s="1455" t="str">
        <f>+K7</f>
        <v>1.º trimestre</v>
      </c>
      <c r="L33" s="1455"/>
      <c r="M33" s="1455" t="str">
        <f>+M7</f>
        <v>2.º trimestre</v>
      </c>
      <c r="N33" s="1455"/>
      <c r="O33" s="1130"/>
      <c r="P33" s="1091"/>
    </row>
    <row r="34" spans="1:16" s="1093" customFormat="1" ht="12.75" customHeight="1" x14ac:dyDescent="0.2">
      <c r="A34" s="1304"/>
      <c r="B34" s="1106"/>
      <c r="C34" s="1097"/>
      <c r="D34" s="1097"/>
      <c r="E34" s="1305" t="s">
        <v>162</v>
      </c>
      <c r="F34" s="1305" t="s">
        <v>107</v>
      </c>
      <c r="G34" s="1305" t="s">
        <v>162</v>
      </c>
      <c r="H34" s="1305" t="s">
        <v>107</v>
      </c>
      <c r="I34" s="1306" t="s">
        <v>162</v>
      </c>
      <c r="J34" s="1306" t="s">
        <v>107</v>
      </c>
      <c r="K34" s="1306" t="s">
        <v>162</v>
      </c>
      <c r="L34" s="1306" t="s">
        <v>107</v>
      </c>
      <c r="M34" s="1306" t="s">
        <v>162</v>
      </c>
      <c r="N34" s="1306" t="s">
        <v>107</v>
      </c>
      <c r="O34" s="1130"/>
      <c r="P34" s="1091"/>
    </row>
    <row r="35" spans="1:16" s="1093" customFormat="1" ht="17.25" customHeight="1" x14ac:dyDescent="0.2">
      <c r="A35" s="1304"/>
      <c r="B35" s="1106"/>
      <c r="C35" s="1445" t="s">
        <v>2</v>
      </c>
      <c r="D35" s="1445"/>
      <c r="E35" s="1307">
        <v>10343.4</v>
      </c>
      <c r="F35" s="1284">
        <f>+E35/E35*100</f>
        <v>100</v>
      </c>
      <c r="G35" s="1307">
        <v>10331.700000000001</v>
      </c>
      <c r="H35" s="1284">
        <f>+G35/G35*100</f>
        <v>100</v>
      </c>
      <c r="I35" s="1307">
        <v>10319</v>
      </c>
      <c r="J35" s="1284">
        <f>+I35/I35*100</f>
        <v>100</v>
      </c>
      <c r="K35" s="1307">
        <v>10318.799999999999</v>
      </c>
      <c r="L35" s="1284">
        <f>+K35/K35*100</f>
        <v>100</v>
      </c>
      <c r="M35" s="1284">
        <v>10310.4</v>
      </c>
      <c r="N35" s="1284">
        <f>+M35/M35*100</f>
        <v>100</v>
      </c>
      <c r="O35" s="1130"/>
      <c r="P35" s="1091"/>
    </row>
    <row r="36" spans="1:16" s="1093" customFormat="1" ht="14.25" customHeight="1" x14ac:dyDescent="0.2">
      <c r="A36" s="1304"/>
      <c r="B36" s="1106"/>
      <c r="C36" s="1099"/>
      <c r="D36" s="789" t="s">
        <v>72</v>
      </c>
      <c r="E36" s="1308">
        <v>4902.2</v>
      </c>
      <c r="F36" s="1286">
        <f>+E36/E35*100</f>
        <v>47.394473770713688</v>
      </c>
      <c r="G36" s="1308">
        <v>4894.6000000000004</v>
      </c>
      <c r="H36" s="1286">
        <f>+G36/G35*100</f>
        <v>47.374585015050769</v>
      </c>
      <c r="I36" s="1308">
        <v>4885.8999999999996</v>
      </c>
      <c r="J36" s="1286">
        <f>+I36/I35*100</f>
        <v>47.348580288787666</v>
      </c>
      <c r="K36" s="1308">
        <v>4887.7</v>
      </c>
      <c r="L36" s="1286">
        <f>+K36/K35*100</f>
        <v>47.36694189246812</v>
      </c>
      <c r="M36" s="1286">
        <v>4882.1000000000004</v>
      </c>
      <c r="N36" s="1286">
        <f>+M36/M35*100</f>
        <v>47.351218187461207</v>
      </c>
      <c r="O36" s="1130"/>
      <c r="P36" s="1091"/>
    </row>
    <row r="37" spans="1:16" s="1093" customFormat="1" ht="14.25" customHeight="1" x14ac:dyDescent="0.2">
      <c r="A37" s="1304"/>
      <c r="B37" s="1106"/>
      <c r="C37" s="788"/>
      <c r="D37" s="789" t="s">
        <v>71</v>
      </c>
      <c r="E37" s="1308">
        <v>5441.2</v>
      </c>
      <c r="F37" s="1286">
        <f>+E37/E35*100</f>
        <v>52.605526229286305</v>
      </c>
      <c r="G37" s="1308">
        <v>5437.1</v>
      </c>
      <c r="H37" s="1286">
        <f>+G37/G35*100</f>
        <v>52.625414984949238</v>
      </c>
      <c r="I37" s="1308">
        <v>5433.1</v>
      </c>
      <c r="J37" s="1286">
        <f>+I37/I35*100</f>
        <v>52.651419711212334</v>
      </c>
      <c r="K37" s="1308">
        <v>5431.1</v>
      </c>
      <c r="L37" s="1286">
        <f>+K37/K35*100</f>
        <v>52.633058107531895</v>
      </c>
      <c r="M37" s="1286">
        <v>5428.3</v>
      </c>
      <c r="N37" s="1286">
        <f>+M37/M35*100</f>
        <v>52.6487818125388</v>
      </c>
      <c r="O37" s="1130"/>
      <c r="P37" s="1091"/>
    </row>
    <row r="38" spans="1:16" s="1093" customFormat="1" ht="17.25" customHeight="1" x14ac:dyDescent="0.2">
      <c r="A38" s="1304"/>
      <c r="B38" s="1106"/>
      <c r="C38" s="791" t="s">
        <v>178</v>
      </c>
      <c r="D38" s="788"/>
      <c r="E38" s="1309">
        <v>1475</v>
      </c>
      <c r="F38" s="1285">
        <f>+E38/$M$35*100</f>
        <v>14.305943513345747</v>
      </c>
      <c r="G38" s="1309">
        <v>1466.4</v>
      </c>
      <c r="H38" s="1285">
        <f>+G38/$M$35*100</f>
        <v>14.222532588454378</v>
      </c>
      <c r="I38" s="1309">
        <v>1458.8</v>
      </c>
      <c r="J38" s="1285">
        <f>+I38/$M$35*100</f>
        <v>14.148820608317816</v>
      </c>
      <c r="K38" s="1309">
        <v>1456.2</v>
      </c>
      <c r="L38" s="1285">
        <f>+K38/$M$35*100</f>
        <v>14.123603351955309</v>
      </c>
      <c r="M38" s="1285">
        <v>1450.2</v>
      </c>
      <c r="N38" s="1285">
        <f>+M38/$M$35*100</f>
        <v>14.065409683426445</v>
      </c>
      <c r="O38" s="1130"/>
      <c r="P38" s="1091"/>
    </row>
    <row r="39" spans="1:16" s="1093" customFormat="1" ht="14.25" customHeight="1" x14ac:dyDescent="0.2">
      <c r="A39" s="1304"/>
      <c r="B39" s="1106"/>
      <c r="C39" s="791"/>
      <c r="D39" s="789" t="s">
        <v>72</v>
      </c>
      <c r="E39" s="1308">
        <v>755.5</v>
      </c>
      <c r="F39" s="1286">
        <f>+E39/E38*100</f>
        <v>51.220338983050851</v>
      </c>
      <c r="G39" s="1308">
        <v>751.1</v>
      </c>
      <c r="H39" s="1286">
        <f>+G39/G38*100</f>
        <v>51.220676486633934</v>
      </c>
      <c r="I39" s="1308">
        <v>747.2</v>
      </c>
      <c r="J39" s="1286">
        <f>+I39/I38*100</f>
        <v>51.22018097066082</v>
      </c>
      <c r="K39" s="1308">
        <v>745.7</v>
      </c>
      <c r="L39" s="1286">
        <f>+K39/K38*100</f>
        <v>51.208625188847691</v>
      </c>
      <c r="M39" s="1286">
        <v>742.4</v>
      </c>
      <c r="N39" s="1286">
        <f>+M39/M38*100</f>
        <v>51.192938904978625</v>
      </c>
      <c r="O39" s="1130"/>
      <c r="P39" s="1091"/>
    </row>
    <row r="40" spans="1:16" s="1093" customFormat="1" ht="14.25" customHeight="1" x14ac:dyDescent="0.2">
      <c r="A40" s="1304"/>
      <c r="B40" s="1106"/>
      <c r="C40" s="791"/>
      <c r="D40" s="789" t="s">
        <v>71</v>
      </c>
      <c r="E40" s="1308">
        <v>719.5</v>
      </c>
      <c r="F40" s="1286">
        <f>+E40/E38*100</f>
        <v>48.779661016949156</v>
      </c>
      <c r="G40" s="1308">
        <v>715.3</v>
      </c>
      <c r="H40" s="1286">
        <f>+G40/G38*100</f>
        <v>48.779323513366066</v>
      </c>
      <c r="I40" s="1308">
        <v>711.6</v>
      </c>
      <c r="J40" s="1286">
        <f>+I40/I38*100</f>
        <v>48.779819029339187</v>
      </c>
      <c r="K40" s="1308">
        <v>710.5</v>
      </c>
      <c r="L40" s="1286">
        <f>+K40/K38*100</f>
        <v>48.791374811152309</v>
      </c>
      <c r="M40" s="1286">
        <v>707.7</v>
      </c>
      <c r="N40" s="1286">
        <f>+M40/M38*100</f>
        <v>48.800165494414564</v>
      </c>
      <c r="O40" s="1130"/>
      <c r="P40" s="1091"/>
    </row>
    <row r="41" spans="1:16" s="1093" customFormat="1" ht="17.25" customHeight="1" x14ac:dyDescent="0.2">
      <c r="A41" s="1304"/>
      <c r="B41" s="1106"/>
      <c r="C41" s="791" t="s">
        <v>158</v>
      </c>
      <c r="D41" s="788"/>
      <c r="E41" s="1309">
        <v>1103.0999999999999</v>
      </c>
      <c r="F41" s="1285">
        <f>+E41/$M$35*100</f>
        <v>10.698905959031658</v>
      </c>
      <c r="G41" s="1309">
        <v>1101.9000000000001</v>
      </c>
      <c r="H41" s="1285">
        <f>+G41/$M$35*100</f>
        <v>10.687267225325886</v>
      </c>
      <c r="I41" s="1309">
        <v>1100.4000000000001</v>
      </c>
      <c r="J41" s="1285">
        <f>+I41/$M$35*100</f>
        <v>10.67271880819367</v>
      </c>
      <c r="K41" s="1309">
        <v>1101.5999999999999</v>
      </c>
      <c r="L41" s="1285">
        <f>+K41/$M$35*100</f>
        <v>10.684357541899441</v>
      </c>
      <c r="M41" s="1285">
        <v>1099.7</v>
      </c>
      <c r="N41" s="1285">
        <f>+M41/$M$35*100</f>
        <v>10.665929546865302</v>
      </c>
      <c r="O41" s="1130"/>
      <c r="P41" s="1091"/>
    </row>
    <row r="42" spans="1:16" s="1093" customFormat="1" ht="14.25" customHeight="1" x14ac:dyDescent="0.2">
      <c r="A42" s="1304"/>
      <c r="B42" s="1106"/>
      <c r="C42" s="791"/>
      <c r="D42" s="789" t="s">
        <v>72</v>
      </c>
      <c r="E42" s="1308">
        <v>559.5</v>
      </c>
      <c r="F42" s="1286">
        <f>+E42/E41*100</f>
        <v>50.720696219744369</v>
      </c>
      <c r="G42" s="1308">
        <v>559.1</v>
      </c>
      <c r="H42" s="1286">
        <f>+G42/G41*100</f>
        <v>50.739631545512296</v>
      </c>
      <c r="I42" s="1308">
        <v>558.5</v>
      </c>
      <c r="J42" s="1286">
        <f>+I42/I41*100</f>
        <v>50.754271174118493</v>
      </c>
      <c r="K42" s="1308">
        <v>559.79999999999995</v>
      </c>
      <c r="L42" s="1286">
        <f>+K42/K41*100</f>
        <v>50.816993464052288</v>
      </c>
      <c r="M42" s="1286">
        <v>559</v>
      </c>
      <c r="N42" s="1286">
        <f>+M42/M41*100</f>
        <v>50.832045103209964</v>
      </c>
      <c r="O42" s="1130"/>
      <c r="P42" s="1091"/>
    </row>
    <row r="43" spans="1:16" s="1093" customFormat="1" ht="14.25" customHeight="1" x14ac:dyDescent="0.2">
      <c r="A43" s="1304"/>
      <c r="B43" s="1106"/>
      <c r="C43" s="791"/>
      <c r="D43" s="789" t="s">
        <v>71</v>
      </c>
      <c r="E43" s="1308">
        <v>543.6</v>
      </c>
      <c r="F43" s="1286">
        <f>+E43/E41*100</f>
        <v>49.279303780255653</v>
      </c>
      <c r="G43" s="1308">
        <v>542.79999999999995</v>
      </c>
      <c r="H43" s="1286">
        <f>+G43/G41*100</f>
        <v>49.260368454487697</v>
      </c>
      <c r="I43" s="1308">
        <v>542</v>
      </c>
      <c r="J43" s="1286">
        <f>+I43/I41*100</f>
        <v>49.254816430388949</v>
      </c>
      <c r="K43" s="1308">
        <v>541.79999999999995</v>
      </c>
      <c r="L43" s="1286">
        <f>+K43/K41*100</f>
        <v>49.183006535947712</v>
      </c>
      <c r="M43" s="1286">
        <v>540.70000000000005</v>
      </c>
      <c r="N43" s="1286">
        <f>+M43/M41*100</f>
        <v>49.167954896790036</v>
      </c>
      <c r="O43" s="1130"/>
      <c r="P43" s="1091"/>
    </row>
    <row r="44" spans="1:16" s="1093" customFormat="1" ht="17.25" customHeight="1" x14ac:dyDescent="0.2">
      <c r="A44" s="1304"/>
      <c r="B44" s="1106"/>
      <c r="C44" s="791" t="s">
        <v>557</v>
      </c>
      <c r="D44" s="788"/>
      <c r="E44" s="1309">
        <v>1216.8</v>
      </c>
      <c r="F44" s="1285">
        <f>+E44/$M$35*100</f>
        <v>11.80167597765363</v>
      </c>
      <c r="G44" s="1309">
        <v>1206.2</v>
      </c>
      <c r="H44" s="1285">
        <f>+G44/$M$35*100</f>
        <v>11.69886716325264</v>
      </c>
      <c r="I44" s="1309">
        <v>1195.3</v>
      </c>
      <c r="J44" s="1285">
        <f>+I44/$M$35*100</f>
        <v>11.593148665425201</v>
      </c>
      <c r="K44" s="1309">
        <v>1191.7</v>
      </c>
      <c r="L44" s="1285">
        <f>+K44/$M$35*100</f>
        <v>11.558232464307885</v>
      </c>
      <c r="M44" s="1285">
        <v>1184.5999999999999</v>
      </c>
      <c r="N44" s="1285">
        <f>+M44/$M$35*100</f>
        <v>11.489369956548726</v>
      </c>
      <c r="O44" s="1130"/>
      <c r="P44" s="1091"/>
    </row>
    <row r="45" spans="1:16" s="1093" customFormat="1" ht="14.25" customHeight="1" x14ac:dyDescent="0.2">
      <c r="A45" s="1304"/>
      <c r="B45" s="1106"/>
      <c r="C45" s="791"/>
      <c r="D45" s="789" t="s">
        <v>72</v>
      </c>
      <c r="E45" s="1308">
        <v>598.6</v>
      </c>
      <c r="F45" s="1286">
        <f>+E45/E44*100</f>
        <v>49.194608809993426</v>
      </c>
      <c r="G45" s="1308">
        <v>593.70000000000005</v>
      </c>
      <c r="H45" s="1286">
        <f>+G45/G44*100</f>
        <v>49.220693085723759</v>
      </c>
      <c r="I45" s="1308">
        <v>588.6</v>
      </c>
      <c r="J45" s="1286">
        <f>+I45/I44*100</f>
        <v>49.242867899272156</v>
      </c>
      <c r="K45" s="1308">
        <v>587.9</v>
      </c>
      <c r="L45" s="1286">
        <f>+K45/K44*100</f>
        <v>49.332885793404373</v>
      </c>
      <c r="M45" s="1286">
        <v>584.79999999999995</v>
      </c>
      <c r="N45" s="1286">
        <f>+M45/M44*100</f>
        <v>49.366874894479153</v>
      </c>
      <c r="O45" s="1130"/>
      <c r="P45" s="1091"/>
    </row>
    <row r="46" spans="1:16" s="1093" customFormat="1" ht="14.25" customHeight="1" x14ac:dyDescent="0.2">
      <c r="A46" s="1304"/>
      <c r="B46" s="1106"/>
      <c r="C46" s="791"/>
      <c r="D46" s="789" t="s">
        <v>71</v>
      </c>
      <c r="E46" s="1308">
        <v>618.20000000000005</v>
      </c>
      <c r="F46" s="1286">
        <f>+E46/E44*100</f>
        <v>50.805391190006574</v>
      </c>
      <c r="G46" s="1308">
        <v>612.5</v>
      </c>
      <c r="H46" s="1286">
        <f>+G46/G44*100</f>
        <v>50.779306914276233</v>
      </c>
      <c r="I46" s="1308">
        <v>606.70000000000005</v>
      </c>
      <c r="J46" s="1286">
        <f>+I46/I44*100</f>
        <v>50.757132100727851</v>
      </c>
      <c r="K46" s="1308">
        <v>603.79999999999995</v>
      </c>
      <c r="L46" s="1286">
        <f>+K46/K44*100</f>
        <v>50.667114206595606</v>
      </c>
      <c r="M46" s="1286">
        <v>599.79999999999995</v>
      </c>
      <c r="N46" s="1286">
        <f>+M46/M44*100</f>
        <v>50.633125105520847</v>
      </c>
      <c r="O46" s="1130"/>
      <c r="P46" s="1091"/>
    </row>
    <row r="47" spans="1:16" s="1093" customFormat="1" ht="17.25" customHeight="1" x14ac:dyDescent="0.2">
      <c r="A47" s="1304"/>
      <c r="B47" s="1106"/>
      <c r="C47" s="791" t="s">
        <v>558</v>
      </c>
      <c r="D47" s="788"/>
      <c r="E47" s="1309">
        <v>1574.3</v>
      </c>
      <c r="F47" s="1285">
        <f>+E47/$M$35*100</f>
        <v>15.269048727498449</v>
      </c>
      <c r="G47" s="1309">
        <v>1569.1</v>
      </c>
      <c r="H47" s="1285">
        <f>+G47/$M$35*100</f>
        <v>15.218614214773432</v>
      </c>
      <c r="I47" s="1309">
        <v>1563.5</v>
      </c>
      <c r="J47" s="1285">
        <f>+I47/$M$35*100</f>
        <v>15.164300124146493</v>
      </c>
      <c r="K47" s="1309">
        <v>1560.9</v>
      </c>
      <c r="L47" s="1285">
        <f>+K47/$M$35*100</f>
        <v>15.139082867783987</v>
      </c>
      <c r="M47" s="1285">
        <v>1554.2</v>
      </c>
      <c r="N47" s="1285">
        <f>+M47/$M$35*100</f>
        <v>15.074099937926755</v>
      </c>
      <c r="O47" s="1130"/>
      <c r="P47" s="1091"/>
    </row>
    <row r="48" spans="1:16" s="1093" customFormat="1" ht="14.25" customHeight="1" x14ac:dyDescent="0.2">
      <c r="A48" s="1304"/>
      <c r="B48" s="1106"/>
      <c r="C48" s="791"/>
      <c r="D48" s="789" t="s">
        <v>72</v>
      </c>
      <c r="E48" s="1308">
        <v>754.7</v>
      </c>
      <c r="F48" s="1286">
        <f>+E48/E47*100</f>
        <v>47.938766435876268</v>
      </c>
      <c r="G48" s="1308">
        <v>751.2</v>
      </c>
      <c r="H48" s="1286">
        <f>+G48/G47*100</f>
        <v>47.874577783442746</v>
      </c>
      <c r="I48" s="1308">
        <v>747.4</v>
      </c>
      <c r="J48" s="1286">
        <f>+I48/I47*100</f>
        <v>47.803006076111288</v>
      </c>
      <c r="K48" s="1308">
        <v>746.5</v>
      </c>
      <c r="L48" s="1286">
        <f>+K48/K47*100</f>
        <v>47.824972772118649</v>
      </c>
      <c r="M48" s="1286">
        <v>742.7</v>
      </c>
      <c r="N48" s="1286">
        <f>+M48/M47*100</f>
        <v>47.78664264573414</v>
      </c>
      <c r="O48" s="1130"/>
      <c r="P48" s="1091"/>
    </row>
    <row r="49" spans="1:16" s="1093" customFormat="1" ht="14.25" customHeight="1" x14ac:dyDescent="0.2">
      <c r="A49" s="1304"/>
      <c r="B49" s="1106"/>
      <c r="C49" s="791"/>
      <c r="D49" s="789" t="s">
        <v>71</v>
      </c>
      <c r="E49" s="1308">
        <v>819.7</v>
      </c>
      <c r="F49" s="1286">
        <f>+E49/E47*100</f>
        <v>52.067585593597151</v>
      </c>
      <c r="G49" s="1308">
        <v>817.9</v>
      </c>
      <c r="H49" s="1286">
        <f>+G49/G47*100</f>
        <v>52.125422216557261</v>
      </c>
      <c r="I49" s="1308">
        <v>816.1</v>
      </c>
      <c r="J49" s="1286">
        <f>+I49/I47*100</f>
        <v>52.196993923888712</v>
      </c>
      <c r="K49" s="1308">
        <v>814.5</v>
      </c>
      <c r="L49" s="1286">
        <f>+K49/K47*100</f>
        <v>52.181433788199115</v>
      </c>
      <c r="M49" s="1286">
        <v>811.5</v>
      </c>
      <c r="N49" s="1286">
        <f>+M49/M47*100</f>
        <v>52.213357354265852</v>
      </c>
      <c r="O49" s="1130"/>
      <c r="P49" s="1091"/>
    </row>
    <row r="50" spans="1:16" s="1093" customFormat="1" ht="17.25" customHeight="1" x14ac:dyDescent="0.2">
      <c r="A50" s="1304"/>
      <c r="B50" s="1106"/>
      <c r="C50" s="791" t="s">
        <v>559</v>
      </c>
      <c r="D50" s="788"/>
      <c r="E50" s="1309">
        <v>2857.1</v>
      </c>
      <c r="F50" s="1285">
        <f>+E50/$M$35*100</f>
        <v>27.710855058969585</v>
      </c>
      <c r="G50" s="1309">
        <v>2859.4</v>
      </c>
      <c r="H50" s="1285">
        <f>+G50/$M$35*100</f>
        <v>27.73316263190565</v>
      </c>
      <c r="I50" s="1309">
        <v>2861.3</v>
      </c>
      <c r="J50" s="1285">
        <f>+I50/$M$35*100</f>
        <v>27.751590626939795</v>
      </c>
      <c r="K50" s="1309">
        <v>2865.3</v>
      </c>
      <c r="L50" s="1285">
        <f>+K50/$M$35*100</f>
        <v>27.790386405959033</v>
      </c>
      <c r="M50" s="1285">
        <v>2868.9</v>
      </c>
      <c r="N50" s="1285">
        <f>+M50/$M$35*100</f>
        <v>27.825302607076353</v>
      </c>
      <c r="O50" s="1130"/>
      <c r="P50" s="1091"/>
    </row>
    <row r="51" spans="1:16" s="1093" customFormat="1" ht="14.25" customHeight="1" x14ac:dyDescent="0.2">
      <c r="A51" s="1304"/>
      <c r="B51" s="1106"/>
      <c r="C51" s="791"/>
      <c r="D51" s="789" t="s">
        <v>72</v>
      </c>
      <c r="E51" s="1308">
        <v>1354.2</v>
      </c>
      <c r="F51" s="1286">
        <f>+E51/E50*100</f>
        <v>47.397710965664487</v>
      </c>
      <c r="G51" s="1308">
        <v>1354.3</v>
      </c>
      <c r="H51" s="1286">
        <f>+G51/G50*100</f>
        <v>47.3630831643002</v>
      </c>
      <c r="I51" s="1308">
        <v>1354.1</v>
      </c>
      <c r="J51" s="1286">
        <f>+I51/I50*100</f>
        <v>47.324642644951588</v>
      </c>
      <c r="K51" s="1308">
        <v>1355.3</v>
      </c>
      <c r="L51" s="1286">
        <f>+K51/K50*100</f>
        <v>47.300457194709097</v>
      </c>
      <c r="M51" s="1286">
        <v>1356</v>
      </c>
      <c r="N51" s="1286">
        <f>+M51/M50*100</f>
        <v>47.265502457387846</v>
      </c>
      <c r="O51" s="1130"/>
      <c r="P51" s="1091"/>
    </row>
    <row r="52" spans="1:16" s="1093" customFormat="1" ht="14.25" customHeight="1" x14ac:dyDescent="0.2">
      <c r="A52" s="1304"/>
      <c r="B52" s="1106"/>
      <c r="C52" s="791"/>
      <c r="D52" s="789" t="s">
        <v>71</v>
      </c>
      <c r="E52" s="1308">
        <v>1503</v>
      </c>
      <c r="F52" s="1286">
        <f>+E52/E50*100</f>
        <v>52.60578908683631</v>
      </c>
      <c r="G52" s="1308">
        <v>1505.1</v>
      </c>
      <c r="H52" s="1286">
        <f>+G52/G50*100</f>
        <v>52.636916835699786</v>
      </c>
      <c r="I52" s="1308">
        <v>1507.2</v>
      </c>
      <c r="J52" s="1286">
        <f>+I52/I50*100</f>
        <v>52.675357355048405</v>
      </c>
      <c r="K52" s="1308">
        <v>1510</v>
      </c>
      <c r="L52" s="1286">
        <f>+K52/K50*100</f>
        <v>52.699542805290889</v>
      </c>
      <c r="M52" s="1286">
        <v>1512.9</v>
      </c>
      <c r="N52" s="1286">
        <f>+M52/M50*100</f>
        <v>52.734497542612161</v>
      </c>
      <c r="O52" s="1130"/>
      <c r="P52" s="1091"/>
    </row>
    <row r="53" spans="1:16" s="1093" customFormat="1" ht="17.25" customHeight="1" x14ac:dyDescent="0.2">
      <c r="A53" s="1304"/>
      <c r="B53" s="1106"/>
      <c r="C53" s="791" t="s">
        <v>508</v>
      </c>
      <c r="D53" s="788"/>
      <c r="E53" s="1309">
        <v>2117.1</v>
      </c>
      <c r="F53" s="1285">
        <f>+E53/$M$35*100</f>
        <v>20.533635940409685</v>
      </c>
      <c r="G53" s="1309">
        <v>2128.6999999999998</v>
      </c>
      <c r="H53" s="1285">
        <f>+G53/$M$35*100</f>
        <v>20.646143699565485</v>
      </c>
      <c r="I53" s="1309">
        <v>2139.6</v>
      </c>
      <c r="J53" s="1285">
        <f>+I53/$M$35*100</f>
        <v>20.751862197392924</v>
      </c>
      <c r="K53" s="1309">
        <v>2143.1</v>
      </c>
      <c r="L53" s="1285">
        <f>+K53/$M$35*100</f>
        <v>20.785808504034762</v>
      </c>
      <c r="M53" s="1285">
        <v>2152.8000000000002</v>
      </c>
      <c r="N53" s="1285">
        <f>+M53/$M$35*100</f>
        <v>20.879888268156428</v>
      </c>
      <c r="O53" s="1130"/>
      <c r="P53" s="1091"/>
    </row>
    <row r="54" spans="1:16" s="1093" customFormat="1" ht="14.25" customHeight="1" x14ac:dyDescent="0.2">
      <c r="A54" s="1304"/>
      <c r="B54" s="1106"/>
      <c r="C54" s="791"/>
      <c r="D54" s="789" t="s">
        <v>72</v>
      </c>
      <c r="E54" s="1308">
        <v>879.8</v>
      </c>
      <c r="F54" s="1286">
        <f>+E54/E53*100</f>
        <v>41.556846629823809</v>
      </c>
      <c r="G54" s="1308">
        <v>885.1</v>
      </c>
      <c r="H54" s="1286">
        <f>+G54/G53*100</f>
        <v>41.579367689199984</v>
      </c>
      <c r="I54" s="1308">
        <v>890.1</v>
      </c>
      <c r="J54" s="1286">
        <f>+I54/I53*100</f>
        <v>41.601233875490749</v>
      </c>
      <c r="K54" s="1308">
        <v>892.6</v>
      </c>
      <c r="L54" s="1286">
        <f>+K54/K53*100</f>
        <v>41.649946339414868</v>
      </c>
      <c r="M54" s="1286">
        <v>897.2</v>
      </c>
      <c r="N54" s="1286">
        <f>+M54/M53*100</f>
        <v>41.6759568933482</v>
      </c>
      <c r="O54" s="1130"/>
      <c r="P54" s="1091"/>
    </row>
    <row r="55" spans="1:16" s="1093" customFormat="1" ht="14.25" customHeight="1" x14ac:dyDescent="0.2">
      <c r="A55" s="1304"/>
      <c r="B55" s="1106"/>
      <c r="C55" s="791"/>
      <c r="D55" s="789" t="s">
        <v>71</v>
      </c>
      <c r="E55" s="1308">
        <v>1237.3</v>
      </c>
      <c r="F55" s="1286">
        <f>+E55/E53*100</f>
        <v>58.443153370176184</v>
      </c>
      <c r="G55" s="1308">
        <v>1243.5</v>
      </c>
      <c r="H55" s="1286">
        <f>+G55/G53*100</f>
        <v>58.415934607976702</v>
      </c>
      <c r="I55" s="1308">
        <v>1249.5</v>
      </c>
      <c r="J55" s="1286">
        <f>+I55/I53*100</f>
        <v>58.398766124509258</v>
      </c>
      <c r="K55" s="1308">
        <v>1250.5</v>
      </c>
      <c r="L55" s="1286">
        <f>+K55/K53*100</f>
        <v>58.350053660585132</v>
      </c>
      <c r="M55" s="1286">
        <v>1255.7</v>
      </c>
      <c r="N55" s="1286">
        <f>+M55/M53*100</f>
        <v>58.328688219992564</v>
      </c>
      <c r="O55" s="1130"/>
      <c r="P55" s="1091"/>
    </row>
    <row r="56" spans="1:16" s="868" customFormat="1" ht="13.5" customHeight="1" x14ac:dyDescent="0.2">
      <c r="A56" s="899"/>
      <c r="B56" s="900"/>
      <c r="C56" s="901" t="s">
        <v>429</v>
      </c>
      <c r="D56" s="902"/>
      <c r="E56" s="903"/>
      <c r="F56" s="1065"/>
      <c r="G56" s="903"/>
      <c r="H56" s="1065"/>
      <c r="I56" s="903"/>
      <c r="J56" s="1065"/>
      <c r="K56" s="903"/>
      <c r="L56" s="1065"/>
      <c r="M56" s="903"/>
      <c r="N56" s="1065"/>
      <c r="O56" s="904"/>
      <c r="P56" s="895"/>
    </row>
    <row r="57" spans="1:16" ht="13.5" customHeight="1" x14ac:dyDescent="0.2">
      <c r="A57" s="1073"/>
      <c r="B57" s="1310"/>
      <c r="C57" s="1100" t="s">
        <v>409</v>
      </c>
      <c r="D57" s="1097"/>
      <c r="E57" s="1136"/>
      <c r="F57" s="1311" t="s">
        <v>88</v>
      </c>
      <c r="G57" s="1102"/>
      <c r="H57" s="1102"/>
      <c r="I57" s="1283"/>
      <c r="J57" s="1102"/>
      <c r="K57" s="1102"/>
      <c r="L57" s="1102"/>
      <c r="M57" s="1102"/>
      <c r="N57" s="1102"/>
      <c r="O57" s="1117"/>
      <c r="P57" s="1066"/>
    </row>
    <row r="58" spans="1:16" ht="13.5" customHeight="1" x14ac:dyDescent="0.2">
      <c r="A58" s="1066"/>
      <c r="B58" s="1043">
        <v>6</v>
      </c>
      <c r="C58" s="1459">
        <v>42583</v>
      </c>
      <c r="D58" s="1459"/>
      <c r="E58" s="1085"/>
      <c r="F58" s="1085"/>
      <c r="G58" s="1085"/>
      <c r="H58" s="1085"/>
      <c r="I58" s="1085"/>
      <c r="J58" s="1085"/>
      <c r="K58" s="1085"/>
      <c r="L58" s="1085"/>
      <c r="M58" s="1085"/>
      <c r="N58" s="1085"/>
      <c r="O58" s="1085"/>
      <c r="P58" s="1085"/>
    </row>
  </sheetData>
  <mergeCells count="122">
    <mergeCell ref="C35:D35"/>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G6 L6 G32 L3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5"/>
  <sheetViews>
    <sheetView zoomScaleNormal="100" workbookViewId="0"/>
  </sheetViews>
  <sheetFormatPr defaultRowHeight="12.75" x14ac:dyDescent="0.2"/>
  <cols>
    <col min="1" max="1" width="1" style="1058" customWidth="1"/>
    <col min="2" max="2" width="2.5703125" style="1058" customWidth="1"/>
    <col min="3" max="3" width="1" style="1058" customWidth="1"/>
    <col min="4" max="4" width="34" style="1058" customWidth="1"/>
    <col min="5" max="5" width="7.42578125" style="1058" customWidth="1"/>
    <col min="6" max="6" width="4.85546875" style="1058" customWidth="1"/>
    <col min="7" max="7" width="7.42578125" style="1058" customWidth="1"/>
    <col min="8" max="8" width="4.85546875" style="1058" customWidth="1"/>
    <col min="9" max="9" width="7.42578125" style="1058" customWidth="1"/>
    <col min="10" max="10" width="4.85546875" style="1058" customWidth="1"/>
    <col min="11" max="11" width="7.42578125" style="1058" customWidth="1"/>
    <col min="12" max="12" width="4.85546875" style="1058" customWidth="1"/>
    <col min="13" max="13" width="7.42578125" style="1058" customWidth="1"/>
    <col min="14" max="14" width="4.85546875" style="1058" customWidth="1"/>
    <col min="15" max="15" width="2.5703125" style="1058" customWidth="1"/>
    <col min="16" max="16" width="1" style="1058" customWidth="1"/>
    <col min="17" max="16384" width="9.140625" style="1058"/>
  </cols>
  <sheetData>
    <row r="1" spans="1:19" ht="13.5" customHeight="1" x14ac:dyDescent="0.2">
      <c r="A1" s="1066"/>
      <c r="B1" s="1312"/>
      <c r="C1" s="1464" t="s">
        <v>328</v>
      </c>
      <c r="D1" s="1464"/>
      <c r="E1" s="1055"/>
      <c r="F1" s="1055"/>
      <c r="G1" s="1055"/>
      <c r="H1" s="1055"/>
      <c r="I1" s="1055"/>
      <c r="J1" s="1055"/>
      <c r="K1" s="1055"/>
      <c r="L1" s="1055"/>
      <c r="M1" s="1313"/>
      <c r="N1" s="1055"/>
      <c r="O1" s="1055"/>
      <c r="P1" s="1066"/>
    </row>
    <row r="2" spans="1:19" ht="9.75" customHeight="1" x14ac:dyDescent="0.2">
      <c r="A2" s="1066"/>
      <c r="B2" s="1067"/>
      <c r="C2" s="1068"/>
      <c r="D2" s="1067"/>
      <c r="E2" s="1069"/>
      <c r="F2" s="1069"/>
      <c r="G2" s="1069"/>
      <c r="H2" s="1069"/>
      <c r="I2" s="1070"/>
      <c r="J2" s="1070"/>
      <c r="K2" s="1070"/>
      <c r="L2" s="1070"/>
      <c r="M2" s="1070"/>
      <c r="N2" s="1070"/>
      <c r="O2" s="1071"/>
      <c r="P2" s="1066"/>
    </row>
    <row r="3" spans="1:19" ht="9" customHeight="1" thickBot="1" x14ac:dyDescent="0.25">
      <c r="A3" s="1066"/>
      <c r="B3" s="1054"/>
      <c r="C3" s="1072"/>
      <c r="D3" s="1054"/>
      <c r="E3" s="1054"/>
      <c r="F3" s="1054"/>
      <c r="G3" s="1054"/>
      <c r="H3" s="1054"/>
      <c r="I3" s="1054"/>
      <c r="J3" s="1054"/>
      <c r="K3" s="1054"/>
      <c r="L3" s="1054"/>
      <c r="M3" s="1448" t="s">
        <v>73</v>
      </c>
      <c r="N3" s="1448"/>
      <c r="O3" s="1073"/>
      <c r="P3" s="1066"/>
    </row>
    <row r="4" spans="1:19" s="1076" customFormat="1" ht="13.5" customHeight="1" thickBot="1" x14ac:dyDescent="0.25">
      <c r="A4" s="1074"/>
      <c r="B4" s="1075"/>
      <c r="C4" s="1449" t="s">
        <v>163</v>
      </c>
      <c r="D4" s="1450"/>
      <c r="E4" s="1450"/>
      <c r="F4" s="1450"/>
      <c r="G4" s="1450"/>
      <c r="H4" s="1450"/>
      <c r="I4" s="1450"/>
      <c r="J4" s="1450"/>
      <c r="K4" s="1450"/>
      <c r="L4" s="1450"/>
      <c r="M4" s="1450"/>
      <c r="N4" s="1451"/>
      <c r="O4" s="1073"/>
      <c r="P4" s="1074"/>
    </row>
    <row r="5" spans="1:19" ht="3.75" customHeight="1" x14ac:dyDescent="0.2">
      <c r="A5" s="1066"/>
      <c r="B5" s="1054"/>
      <c r="C5" s="1465" t="s">
        <v>157</v>
      </c>
      <c r="D5" s="1466"/>
      <c r="E5" s="1054"/>
      <c r="F5" s="1077"/>
      <c r="G5" s="1077"/>
      <c r="H5" s="1077"/>
      <c r="I5" s="1077"/>
      <c r="J5" s="1077"/>
      <c r="K5" s="1054"/>
      <c r="L5" s="1077"/>
      <c r="M5" s="1077"/>
      <c r="N5" s="1077"/>
      <c r="O5" s="1073"/>
      <c r="P5" s="1066"/>
    </row>
    <row r="6" spans="1:19" ht="12.75" customHeight="1" x14ac:dyDescent="0.2">
      <c r="A6" s="1066"/>
      <c r="B6" s="1054"/>
      <c r="C6" s="1466"/>
      <c r="D6" s="1466"/>
      <c r="E6" s="1059" t="s">
        <v>34</v>
      </c>
      <c r="F6" s="1060" t="s">
        <v>34</v>
      </c>
      <c r="G6" s="1059" t="s">
        <v>669</v>
      </c>
      <c r="H6" s="1060" t="s">
        <v>34</v>
      </c>
      <c r="I6" s="1061"/>
      <c r="J6" s="1060" t="s">
        <v>34</v>
      </c>
      <c r="K6" s="1062" t="s">
        <v>34</v>
      </c>
      <c r="L6" s="1063" t="s">
        <v>670</v>
      </c>
      <c r="M6" s="1063" t="s">
        <v>34</v>
      </c>
      <c r="N6" s="1064"/>
      <c r="O6" s="1073"/>
      <c r="P6" s="1066"/>
    </row>
    <row r="7" spans="1:19" x14ac:dyDescent="0.2">
      <c r="A7" s="1066"/>
      <c r="B7" s="1054"/>
      <c r="C7" s="1078"/>
      <c r="D7" s="1078"/>
      <c r="E7" s="1455" t="str">
        <f>+'6populacao1'!E7</f>
        <v>2.º trimestre</v>
      </c>
      <c r="F7" s="1455"/>
      <c r="G7" s="1455" t="str">
        <f>+'6populacao1'!G7</f>
        <v>3.º trimestre</v>
      </c>
      <c r="H7" s="1455"/>
      <c r="I7" s="1455" t="str">
        <f>+'6populacao1'!I7</f>
        <v>4.º trimestre</v>
      </c>
      <c r="J7" s="1455"/>
      <c r="K7" s="1455" t="str">
        <f>+'6populacao1'!K7</f>
        <v>1.º trimestre</v>
      </c>
      <c r="L7" s="1455"/>
      <c r="M7" s="1455" t="str">
        <f>+'6populacao1'!M7</f>
        <v>2.º trimestre</v>
      </c>
      <c r="N7" s="1455"/>
      <c r="O7" s="1079"/>
      <c r="P7" s="1066"/>
    </row>
    <row r="8" spans="1:19" s="1083" customFormat="1" ht="16.5" customHeight="1" x14ac:dyDescent="0.2">
      <c r="A8" s="1080"/>
      <c r="B8" s="1081"/>
      <c r="C8" s="1445" t="s">
        <v>13</v>
      </c>
      <c r="D8" s="1445"/>
      <c r="E8" s="1463">
        <v>4580.8</v>
      </c>
      <c r="F8" s="1463"/>
      <c r="G8" s="1463">
        <v>4575.3</v>
      </c>
      <c r="H8" s="1463"/>
      <c r="I8" s="1463">
        <v>4561.5</v>
      </c>
      <c r="J8" s="1463"/>
      <c r="K8" s="1463">
        <v>4513.3</v>
      </c>
      <c r="L8" s="1463"/>
      <c r="M8" s="1446">
        <v>4602.5</v>
      </c>
      <c r="N8" s="1446"/>
      <c r="O8" s="1082"/>
      <c r="P8" s="1080"/>
      <c r="R8" s="1698"/>
      <c r="S8" s="1697"/>
    </row>
    <row r="9" spans="1:19" ht="12" customHeight="1" x14ac:dyDescent="0.2">
      <c r="A9" s="1066"/>
      <c r="B9" s="1084"/>
      <c r="C9" s="785" t="s">
        <v>72</v>
      </c>
      <c r="D9" s="1085"/>
      <c r="E9" s="1467">
        <v>2335.5</v>
      </c>
      <c r="F9" s="1467"/>
      <c r="G9" s="1467">
        <v>2348.6999999999998</v>
      </c>
      <c r="H9" s="1467"/>
      <c r="I9" s="1467">
        <v>2352</v>
      </c>
      <c r="J9" s="1467"/>
      <c r="K9" s="1467">
        <v>2303.9</v>
      </c>
      <c r="L9" s="1467"/>
      <c r="M9" s="1468">
        <v>2364.3000000000002</v>
      </c>
      <c r="N9" s="1468"/>
      <c r="O9" s="1079"/>
      <c r="P9" s="1066"/>
    </row>
    <row r="10" spans="1:19" ht="12" customHeight="1" x14ac:dyDescent="0.2">
      <c r="A10" s="1066"/>
      <c r="B10" s="1084"/>
      <c r="C10" s="785" t="s">
        <v>71</v>
      </c>
      <c r="D10" s="1085"/>
      <c r="E10" s="1467">
        <v>2245.3000000000002</v>
      </c>
      <c r="F10" s="1467"/>
      <c r="G10" s="1467">
        <v>2226.6999999999998</v>
      </c>
      <c r="H10" s="1467"/>
      <c r="I10" s="1467">
        <v>2209.5</v>
      </c>
      <c r="J10" s="1467"/>
      <c r="K10" s="1467">
        <v>2209.4</v>
      </c>
      <c r="L10" s="1467"/>
      <c r="M10" s="1468">
        <v>2238.3000000000002</v>
      </c>
      <c r="N10" s="1468"/>
      <c r="O10" s="1079"/>
      <c r="P10" s="1066"/>
    </row>
    <row r="11" spans="1:19" ht="17.25" customHeight="1" x14ac:dyDescent="0.2">
      <c r="A11" s="1066"/>
      <c r="B11" s="1084"/>
      <c r="C11" s="785" t="s">
        <v>158</v>
      </c>
      <c r="D11" s="1085"/>
      <c r="E11" s="1467">
        <v>246.5</v>
      </c>
      <c r="F11" s="1467"/>
      <c r="G11" s="1467">
        <v>266.10000000000002</v>
      </c>
      <c r="H11" s="1467"/>
      <c r="I11" s="1467">
        <v>251.2</v>
      </c>
      <c r="J11" s="1467"/>
      <c r="K11" s="1467">
        <v>252.4</v>
      </c>
      <c r="L11" s="1467"/>
      <c r="M11" s="1468">
        <v>259.39999999999998</v>
      </c>
      <c r="N11" s="1468"/>
      <c r="O11" s="1079"/>
      <c r="P11" s="1066"/>
    </row>
    <row r="12" spans="1:19" ht="12" customHeight="1" x14ac:dyDescent="0.2">
      <c r="A12" s="1066"/>
      <c r="B12" s="1084"/>
      <c r="C12" s="785" t="s">
        <v>159</v>
      </c>
      <c r="D12" s="1085"/>
      <c r="E12" s="1469">
        <v>2253.8000000000002</v>
      </c>
      <c r="F12" s="1469"/>
      <c r="G12" s="1469">
        <v>2241</v>
      </c>
      <c r="H12" s="1469"/>
      <c r="I12" s="1469">
        <v>2237.6</v>
      </c>
      <c r="J12" s="1469"/>
      <c r="K12" s="1469">
        <v>2215.6</v>
      </c>
      <c r="L12" s="1469"/>
      <c r="M12" s="1456">
        <v>2233.3000000000002</v>
      </c>
      <c r="N12" s="1456"/>
      <c r="O12" s="1079"/>
      <c r="P12" s="1066"/>
    </row>
    <row r="13" spans="1:19" ht="12" customHeight="1" x14ac:dyDescent="0.2">
      <c r="A13" s="1066"/>
      <c r="B13" s="1084"/>
      <c r="C13" s="785" t="s">
        <v>160</v>
      </c>
      <c r="D13" s="1085"/>
      <c r="E13" s="1469">
        <v>2080.5</v>
      </c>
      <c r="F13" s="1469"/>
      <c r="G13" s="1469">
        <v>2068.1999999999998</v>
      </c>
      <c r="H13" s="1469"/>
      <c r="I13" s="1469">
        <v>2072.6999999999998</v>
      </c>
      <c r="J13" s="1469"/>
      <c r="K13" s="1469">
        <v>2045.3</v>
      </c>
      <c r="L13" s="1469"/>
      <c r="M13" s="1456">
        <v>2109.8000000000002</v>
      </c>
      <c r="N13" s="1456"/>
      <c r="O13" s="1079"/>
      <c r="P13" s="1066"/>
    </row>
    <row r="14" spans="1:19" ht="17.25" customHeight="1" x14ac:dyDescent="0.2">
      <c r="A14" s="1066"/>
      <c r="B14" s="1084"/>
      <c r="C14" s="785" t="s">
        <v>386</v>
      </c>
      <c r="D14" s="1085"/>
      <c r="E14" s="1467">
        <v>365.3</v>
      </c>
      <c r="F14" s="1467"/>
      <c r="G14" s="1467">
        <v>342.7</v>
      </c>
      <c r="H14" s="1467"/>
      <c r="I14" s="1467">
        <v>323.7</v>
      </c>
      <c r="J14" s="1467"/>
      <c r="K14" s="1467">
        <v>295.60000000000002</v>
      </c>
      <c r="L14" s="1467"/>
      <c r="M14" s="1468">
        <v>328.8</v>
      </c>
      <c r="N14" s="1468"/>
      <c r="O14" s="1079"/>
      <c r="P14" s="1066"/>
    </row>
    <row r="15" spans="1:19" ht="12" customHeight="1" x14ac:dyDescent="0.2">
      <c r="A15" s="1066"/>
      <c r="B15" s="1084"/>
      <c r="C15" s="785" t="s">
        <v>164</v>
      </c>
      <c r="D15" s="1085"/>
      <c r="E15" s="1469">
        <v>1107.8</v>
      </c>
      <c r="F15" s="1469"/>
      <c r="G15" s="1469">
        <v>1118.8</v>
      </c>
      <c r="H15" s="1469"/>
      <c r="I15" s="1469">
        <v>1113.5999999999999</v>
      </c>
      <c r="J15" s="1469"/>
      <c r="K15" s="1469">
        <v>1105.2</v>
      </c>
      <c r="L15" s="1469"/>
      <c r="M15" s="1456">
        <v>1116.5</v>
      </c>
      <c r="N15" s="1456"/>
      <c r="O15" s="1079"/>
      <c r="P15" s="1066"/>
    </row>
    <row r="16" spans="1:19" ht="12" customHeight="1" x14ac:dyDescent="0.2">
      <c r="A16" s="1066"/>
      <c r="B16" s="1084"/>
      <c r="C16" s="785" t="s">
        <v>165</v>
      </c>
      <c r="D16" s="1085"/>
      <c r="E16" s="1469">
        <v>3107.6</v>
      </c>
      <c r="F16" s="1469"/>
      <c r="G16" s="1469">
        <v>3113.9</v>
      </c>
      <c r="H16" s="1469"/>
      <c r="I16" s="1469">
        <v>3124.2</v>
      </c>
      <c r="J16" s="1469"/>
      <c r="K16" s="1469">
        <v>3112.5</v>
      </c>
      <c r="L16" s="1469"/>
      <c r="M16" s="1456">
        <v>3157.2</v>
      </c>
      <c r="N16" s="1456"/>
      <c r="O16" s="1079"/>
      <c r="P16" s="1066"/>
    </row>
    <row r="17" spans="1:18" s="1089" customFormat="1" ht="17.25" customHeight="1" x14ac:dyDescent="0.2">
      <c r="A17" s="1086"/>
      <c r="B17" s="1087"/>
      <c r="C17" s="785" t="s">
        <v>166</v>
      </c>
      <c r="D17" s="1085"/>
      <c r="E17" s="1469">
        <v>4008.8</v>
      </c>
      <c r="F17" s="1469"/>
      <c r="G17" s="1469">
        <v>4029.3</v>
      </c>
      <c r="H17" s="1469"/>
      <c r="I17" s="1469">
        <v>3995.1</v>
      </c>
      <c r="J17" s="1469"/>
      <c r="K17" s="1469">
        <v>3971.6</v>
      </c>
      <c r="L17" s="1469"/>
      <c r="M17" s="1456">
        <v>4055.4</v>
      </c>
      <c r="N17" s="1456"/>
      <c r="O17" s="1088"/>
      <c r="P17" s="1086"/>
    </row>
    <row r="18" spans="1:18" s="1089" customFormat="1" ht="12" customHeight="1" x14ac:dyDescent="0.2">
      <c r="A18" s="1086"/>
      <c r="B18" s="1087"/>
      <c r="C18" s="785" t="s">
        <v>167</v>
      </c>
      <c r="D18" s="1085"/>
      <c r="E18" s="1469">
        <v>572</v>
      </c>
      <c r="F18" s="1469"/>
      <c r="G18" s="1469">
        <v>546.1</v>
      </c>
      <c r="H18" s="1469"/>
      <c r="I18" s="1469">
        <v>566.5</v>
      </c>
      <c r="J18" s="1469"/>
      <c r="K18" s="1469">
        <v>541.70000000000005</v>
      </c>
      <c r="L18" s="1469"/>
      <c r="M18" s="1456">
        <v>547.20000000000005</v>
      </c>
      <c r="N18" s="1456"/>
      <c r="O18" s="1088"/>
      <c r="P18" s="1086"/>
    </row>
    <row r="19" spans="1:18" ht="17.25" customHeight="1" x14ac:dyDescent="0.2">
      <c r="A19" s="1066"/>
      <c r="B19" s="1084"/>
      <c r="C19" s="785" t="s">
        <v>168</v>
      </c>
      <c r="D19" s="1085"/>
      <c r="E19" s="1469">
        <v>3723.4</v>
      </c>
      <c r="F19" s="1469"/>
      <c r="G19" s="1469">
        <v>3743.1</v>
      </c>
      <c r="H19" s="1469"/>
      <c r="I19" s="1469">
        <v>3734.9</v>
      </c>
      <c r="J19" s="1469"/>
      <c r="K19" s="1469">
        <v>3712.9</v>
      </c>
      <c r="L19" s="1469"/>
      <c r="M19" s="1456">
        <v>3775.8</v>
      </c>
      <c r="N19" s="1456"/>
      <c r="O19" s="1079"/>
      <c r="P19" s="1066"/>
    </row>
    <row r="20" spans="1:18" ht="12" customHeight="1" x14ac:dyDescent="0.2">
      <c r="A20" s="1066"/>
      <c r="B20" s="1084"/>
      <c r="C20" s="1090"/>
      <c r="D20" s="1299" t="s">
        <v>169</v>
      </c>
      <c r="E20" s="1469">
        <v>2896.7</v>
      </c>
      <c r="F20" s="1469"/>
      <c r="G20" s="1469">
        <v>2910.9</v>
      </c>
      <c r="H20" s="1469"/>
      <c r="I20" s="1469">
        <v>2906.7</v>
      </c>
      <c r="J20" s="1469"/>
      <c r="K20" s="1469">
        <v>2897.7</v>
      </c>
      <c r="L20" s="1469"/>
      <c r="M20" s="1456">
        <v>2920.8</v>
      </c>
      <c r="N20" s="1456"/>
      <c r="O20" s="1079"/>
      <c r="P20" s="1066"/>
    </row>
    <row r="21" spans="1:18" ht="12" customHeight="1" x14ac:dyDescent="0.2">
      <c r="A21" s="1066"/>
      <c r="B21" s="1084"/>
      <c r="C21" s="1090"/>
      <c r="D21" s="1299" t="s">
        <v>170</v>
      </c>
      <c r="E21" s="1469">
        <v>698.8</v>
      </c>
      <c r="F21" s="1469"/>
      <c r="G21" s="1469">
        <v>703.7</v>
      </c>
      <c r="H21" s="1469"/>
      <c r="I21" s="1469">
        <v>701.3</v>
      </c>
      <c r="J21" s="1469"/>
      <c r="K21" s="1469">
        <v>696</v>
      </c>
      <c r="L21" s="1469"/>
      <c r="M21" s="1456">
        <v>712.3</v>
      </c>
      <c r="N21" s="1456"/>
      <c r="O21" s="1079"/>
      <c r="P21" s="1066"/>
    </row>
    <row r="22" spans="1:18" ht="12" customHeight="1" x14ac:dyDescent="0.2">
      <c r="A22" s="1066"/>
      <c r="B22" s="1084"/>
      <c r="C22" s="1090"/>
      <c r="D22" s="1299" t="s">
        <v>130</v>
      </c>
      <c r="E22" s="1469">
        <v>127.9</v>
      </c>
      <c r="F22" s="1469"/>
      <c r="G22" s="1469">
        <v>128.5</v>
      </c>
      <c r="H22" s="1469"/>
      <c r="I22" s="1469">
        <v>126.9</v>
      </c>
      <c r="J22" s="1469"/>
      <c r="K22" s="1469">
        <v>119.3</v>
      </c>
      <c r="L22" s="1469"/>
      <c r="M22" s="1456">
        <v>142.69999999999999</v>
      </c>
      <c r="N22" s="1456"/>
      <c r="O22" s="1079"/>
      <c r="P22" s="1066"/>
    </row>
    <row r="23" spans="1:18" ht="12" customHeight="1" x14ac:dyDescent="0.2">
      <c r="A23" s="1066"/>
      <c r="B23" s="1084"/>
      <c r="C23" s="785" t="s">
        <v>171</v>
      </c>
      <c r="D23" s="1085"/>
      <c r="E23" s="1469">
        <v>835.8</v>
      </c>
      <c r="F23" s="1469"/>
      <c r="G23" s="1469">
        <v>805.6</v>
      </c>
      <c r="H23" s="1469"/>
      <c r="I23" s="1469">
        <v>805.6</v>
      </c>
      <c r="J23" s="1469"/>
      <c r="K23" s="1469">
        <v>768.6</v>
      </c>
      <c r="L23" s="1469"/>
      <c r="M23" s="1456">
        <v>798</v>
      </c>
      <c r="N23" s="1456"/>
      <c r="O23" s="1079"/>
      <c r="P23" s="1066"/>
    </row>
    <row r="24" spans="1:18" ht="12" customHeight="1" x14ac:dyDescent="0.2">
      <c r="A24" s="1066"/>
      <c r="B24" s="1084"/>
      <c r="C24" s="785" t="s">
        <v>130</v>
      </c>
      <c r="D24" s="1085"/>
      <c r="E24" s="1469">
        <v>21.5</v>
      </c>
      <c r="F24" s="1469"/>
      <c r="G24" s="1469">
        <v>26.5</v>
      </c>
      <c r="H24" s="1469"/>
      <c r="I24" s="1469">
        <v>21</v>
      </c>
      <c r="J24" s="1469"/>
      <c r="K24" s="1469">
        <v>31.7</v>
      </c>
      <c r="L24" s="1469"/>
      <c r="M24" s="1456">
        <v>28.7</v>
      </c>
      <c r="N24" s="1456"/>
      <c r="O24" s="1079"/>
      <c r="P24" s="1066"/>
    </row>
    <row r="25" spans="1:18" ht="17.25" customHeight="1" x14ac:dyDescent="0.2">
      <c r="A25" s="1066"/>
      <c r="B25" s="1084"/>
      <c r="C25" s="790" t="s">
        <v>172</v>
      </c>
      <c r="D25" s="790"/>
      <c r="E25" s="1474"/>
      <c r="F25" s="1474"/>
      <c r="G25" s="1474"/>
      <c r="H25" s="1474"/>
      <c r="I25" s="1474"/>
      <c r="J25" s="1474"/>
      <c r="K25" s="1474"/>
      <c r="L25" s="1474"/>
      <c r="M25" s="1475"/>
      <c r="N25" s="1475"/>
      <c r="O25" s="1079"/>
      <c r="P25" s="1066"/>
    </row>
    <row r="26" spans="1:18" s="1093" customFormat="1" ht="14.25" customHeight="1" x14ac:dyDescent="0.2">
      <c r="A26" s="1091"/>
      <c r="B26" s="1470" t="s">
        <v>173</v>
      </c>
      <c r="C26" s="1470"/>
      <c r="D26" s="1470"/>
      <c r="E26" s="1471">
        <v>64.2</v>
      </c>
      <c r="F26" s="1471"/>
      <c r="G26" s="1471">
        <v>64.400000000000006</v>
      </c>
      <c r="H26" s="1471"/>
      <c r="I26" s="1471">
        <v>64.3</v>
      </c>
      <c r="J26" s="1471"/>
      <c r="K26" s="1471">
        <v>64</v>
      </c>
      <c r="L26" s="1471"/>
      <c r="M26" s="1472">
        <v>65.099999999999994</v>
      </c>
      <c r="N26" s="1472"/>
      <c r="O26" s="1092"/>
      <c r="P26" s="1091"/>
      <c r="R26" s="1699"/>
    </row>
    <row r="27" spans="1:18" ht="12" customHeight="1" x14ac:dyDescent="0.2">
      <c r="A27" s="1066"/>
      <c r="B27" s="1084"/>
      <c r="C27" s="788"/>
      <c r="D27" s="1299" t="s">
        <v>72</v>
      </c>
      <c r="E27" s="1473">
        <v>66.8</v>
      </c>
      <c r="F27" s="1473"/>
      <c r="G27" s="1473">
        <v>67.400000000000006</v>
      </c>
      <c r="H27" s="1473"/>
      <c r="I27" s="1473">
        <v>67.5</v>
      </c>
      <c r="J27" s="1473"/>
      <c r="K27" s="1473">
        <v>66.599999999999994</v>
      </c>
      <c r="L27" s="1473"/>
      <c r="M27" s="1458">
        <v>68.3</v>
      </c>
      <c r="N27" s="1458"/>
      <c r="O27" s="1079"/>
      <c r="P27" s="1066"/>
    </row>
    <row r="28" spans="1:18" ht="12" customHeight="1" x14ac:dyDescent="0.2">
      <c r="A28" s="1066"/>
      <c r="B28" s="1084"/>
      <c r="C28" s="788"/>
      <c r="D28" s="1299" t="s">
        <v>71</v>
      </c>
      <c r="E28" s="1473">
        <v>61.8</v>
      </c>
      <c r="F28" s="1473"/>
      <c r="G28" s="1473">
        <v>61.5</v>
      </c>
      <c r="H28" s="1473"/>
      <c r="I28" s="1473">
        <v>61.3</v>
      </c>
      <c r="J28" s="1473"/>
      <c r="K28" s="1473">
        <v>61.5</v>
      </c>
      <c r="L28" s="1473"/>
      <c r="M28" s="1458">
        <v>62.2</v>
      </c>
      <c r="N28" s="1458"/>
      <c r="O28" s="1079"/>
      <c r="P28" s="1066"/>
    </row>
    <row r="29" spans="1:18" s="1093" customFormat="1" ht="14.25" customHeight="1" x14ac:dyDescent="0.2">
      <c r="A29" s="1091"/>
      <c r="B29" s="1470" t="s">
        <v>158</v>
      </c>
      <c r="C29" s="1470"/>
      <c r="D29" s="1470"/>
      <c r="E29" s="1471">
        <v>22.3</v>
      </c>
      <c r="F29" s="1471"/>
      <c r="G29" s="1471">
        <v>24.2</v>
      </c>
      <c r="H29" s="1471"/>
      <c r="I29" s="1471">
        <v>22.8</v>
      </c>
      <c r="J29" s="1471"/>
      <c r="K29" s="1471">
        <v>22.9</v>
      </c>
      <c r="L29" s="1471"/>
      <c r="M29" s="1472">
        <v>23.6</v>
      </c>
      <c r="N29" s="1472"/>
      <c r="O29" s="1092"/>
      <c r="P29" s="1091"/>
    </row>
    <row r="30" spans="1:18" ht="12" customHeight="1" x14ac:dyDescent="0.2">
      <c r="A30" s="1066"/>
      <c r="B30" s="1084"/>
      <c r="C30" s="788"/>
      <c r="D30" s="1299" t="s">
        <v>72</v>
      </c>
      <c r="E30" s="1473">
        <v>23.4</v>
      </c>
      <c r="F30" s="1473"/>
      <c r="G30" s="1473">
        <v>25.3</v>
      </c>
      <c r="H30" s="1473"/>
      <c r="I30" s="1473">
        <v>24.3</v>
      </c>
      <c r="J30" s="1473"/>
      <c r="K30" s="1473">
        <v>23.7</v>
      </c>
      <c r="L30" s="1473"/>
      <c r="M30" s="1458">
        <v>25.5</v>
      </c>
      <c r="N30" s="1458"/>
      <c r="O30" s="1079"/>
      <c r="P30" s="1066"/>
    </row>
    <row r="31" spans="1:18" ht="12" customHeight="1" x14ac:dyDescent="0.2">
      <c r="A31" s="1066"/>
      <c r="B31" s="1084"/>
      <c r="C31" s="788"/>
      <c r="D31" s="1299" t="s">
        <v>71</v>
      </c>
      <c r="E31" s="1473">
        <v>21.3</v>
      </c>
      <c r="F31" s="1473"/>
      <c r="G31" s="1473">
        <v>23</v>
      </c>
      <c r="H31" s="1473"/>
      <c r="I31" s="1473">
        <v>21.3</v>
      </c>
      <c r="J31" s="1473"/>
      <c r="K31" s="1473">
        <v>22.1</v>
      </c>
      <c r="L31" s="1473"/>
      <c r="M31" s="1458">
        <v>21.7</v>
      </c>
      <c r="N31" s="1458"/>
      <c r="O31" s="1079"/>
      <c r="P31" s="1066"/>
    </row>
    <row r="32" spans="1:18" s="1093" customFormat="1" ht="14.25" customHeight="1" x14ac:dyDescent="0.2">
      <c r="A32" s="1091"/>
      <c r="B32" s="1470" t="s">
        <v>174</v>
      </c>
      <c r="C32" s="1470"/>
      <c r="D32" s="1470"/>
      <c r="E32" s="1471">
        <v>50.4</v>
      </c>
      <c r="F32" s="1471"/>
      <c r="G32" s="1471">
        <v>50.2</v>
      </c>
      <c r="H32" s="1471"/>
      <c r="I32" s="1471">
        <v>50.4</v>
      </c>
      <c r="J32" s="1471"/>
      <c r="K32" s="1471">
        <v>50</v>
      </c>
      <c r="L32" s="1471"/>
      <c r="M32" s="1472">
        <v>52.2</v>
      </c>
      <c r="N32" s="1472"/>
      <c r="O32" s="1092"/>
      <c r="P32" s="1091"/>
    </row>
    <row r="33" spans="1:16" ht="12" customHeight="1" x14ac:dyDescent="0.2">
      <c r="A33" s="1066"/>
      <c r="B33" s="1084"/>
      <c r="C33" s="788"/>
      <c r="D33" s="1299" t="s">
        <v>72</v>
      </c>
      <c r="E33" s="1473">
        <v>56.6</v>
      </c>
      <c r="F33" s="1473"/>
      <c r="G33" s="1473">
        <v>56</v>
      </c>
      <c r="H33" s="1473"/>
      <c r="I33" s="1473">
        <v>56.6</v>
      </c>
      <c r="J33" s="1473"/>
      <c r="K33" s="1473">
        <v>55.1</v>
      </c>
      <c r="L33" s="1473"/>
      <c r="M33" s="1458">
        <v>58.9</v>
      </c>
      <c r="N33" s="1458"/>
      <c r="O33" s="1079"/>
      <c r="P33" s="1066"/>
    </row>
    <row r="34" spans="1:16" ht="12" customHeight="1" x14ac:dyDescent="0.2">
      <c r="A34" s="1066"/>
      <c r="B34" s="1084"/>
      <c r="C34" s="788"/>
      <c r="D34" s="1299" t="s">
        <v>71</v>
      </c>
      <c r="E34" s="1473">
        <v>44.9</v>
      </c>
      <c r="F34" s="1473"/>
      <c r="G34" s="1473">
        <v>45.2</v>
      </c>
      <c r="H34" s="1473"/>
      <c r="I34" s="1473">
        <v>44.9</v>
      </c>
      <c r="J34" s="1473"/>
      <c r="K34" s="1473">
        <v>45.5</v>
      </c>
      <c r="L34" s="1473"/>
      <c r="M34" s="1458">
        <v>46.1</v>
      </c>
      <c r="N34" s="1458"/>
      <c r="O34" s="1079"/>
      <c r="P34" s="1066"/>
    </row>
    <row r="35" spans="1:16" ht="17.25" customHeight="1" x14ac:dyDescent="0.2">
      <c r="A35" s="1066"/>
      <c r="B35" s="1084"/>
      <c r="C35" s="1480" t="s">
        <v>175</v>
      </c>
      <c r="D35" s="1480"/>
      <c r="E35" s="1481"/>
      <c r="F35" s="1481"/>
      <c r="G35" s="1481"/>
      <c r="H35" s="1481"/>
      <c r="I35" s="1481"/>
      <c r="J35" s="1481"/>
      <c r="K35" s="1481"/>
      <c r="L35" s="1481"/>
      <c r="M35" s="1476"/>
      <c r="N35" s="1476"/>
      <c r="O35" s="1079"/>
      <c r="P35" s="1066"/>
    </row>
    <row r="36" spans="1:16" ht="12" customHeight="1" x14ac:dyDescent="0.2">
      <c r="A36" s="1066"/>
      <c r="B36" s="1084"/>
      <c r="C36" s="1477" t="s">
        <v>173</v>
      </c>
      <c r="D36" s="1477"/>
      <c r="E36" s="1478">
        <f>+E28-E27</f>
        <v>-5</v>
      </c>
      <c r="F36" s="1478"/>
      <c r="G36" s="1478">
        <f>+G28-G27</f>
        <v>-5.9000000000000057</v>
      </c>
      <c r="H36" s="1478"/>
      <c r="I36" s="1478">
        <f>+I28-I27</f>
        <v>-6.2000000000000028</v>
      </c>
      <c r="J36" s="1478"/>
      <c r="K36" s="1478">
        <f>+K28-K27</f>
        <v>-5.0999999999999943</v>
      </c>
      <c r="L36" s="1478"/>
      <c r="M36" s="1479">
        <f>+M28-M27</f>
        <v>-6.0999999999999943</v>
      </c>
      <c r="N36" s="1479"/>
      <c r="O36" s="1079"/>
      <c r="P36" s="1066"/>
    </row>
    <row r="37" spans="1:16" ht="12" customHeight="1" x14ac:dyDescent="0.2">
      <c r="A37" s="1066"/>
      <c r="B37" s="1084"/>
      <c r="C37" s="1477" t="s">
        <v>158</v>
      </c>
      <c r="D37" s="1477"/>
      <c r="E37" s="1478">
        <f>+E31-E30</f>
        <v>-2.0999999999999979</v>
      </c>
      <c r="F37" s="1478"/>
      <c r="G37" s="1478">
        <f>+G31-G30</f>
        <v>-2.3000000000000007</v>
      </c>
      <c r="H37" s="1478"/>
      <c r="I37" s="1478">
        <f>+I31-I30</f>
        <v>-3</v>
      </c>
      <c r="J37" s="1478"/>
      <c r="K37" s="1478">
        <f>+K31-K30</f>
        <v>-1.5999999999999979</v>
      </c>
      <c r="L37" s="1478"/>
      <c r="M37" s="1479">
        <f>+M31-M30</f>
        <v>-3.8000000000000007</v>
      </c>
      <c r="N37" s="1479"/>
      <c r="O37" s="1079"/>
      <c r="P37" s="1066"/>
    </row>
    <row r="38" spans="1:16" ht="12" customHeight="1" x14ac:dyDescent="0.2">
      <c r="A38" s="1066"/>
      <c r="B38" s="1084"/>
      <c r="C38" s="1477" t="s">
        <v>174</v>
      </c>
      <c r="D38" s="1477"/>
      <c r="E38" s="1478">
        <f>+E34-E33</f>
        <v>-11.700000000000003</v>
      </c>
      <c r="F38" s="1478"/>
      <c r="G38" s="1478">
        <f>+G34-G33</f>
        <v>-10.799999999999997</v>
      </c>
      <c r="H38" s="1478"/>
      <c r="I38" s="1478">
        <f>+I34-I33</f>
        <v>-11.700000000000003</v>
      </c>
      <c r="J38" s="1478"/>
      <c r="K38" s="1478">
        <f>+K34-K33</f>
        <v>-9.6000000000000014</v>
      </c>
      <c r="L38" s="1478"/>
      <c r="M38" s="1479">
        <f>+M34-M33</f>
        <v>-12.799999999999997</v>
      </c>
      <c r="N38" s="1479"/>
      <c r="O38" s="1079"/>
      <c r="P38" s="1066"/>
    </row>
    <row r="39" spans="1:16" ht="12.75" customHeight="1" thickBot="1" x14ac:dyDescent="0.25">
      <c r="A39" s="1066"/>
      <c r="B39" s="1084"/>
      <c r="C39" s="1299"/>
      <c r="D39" s="1299"/>
      <c r="E39" s="1094"/>
      <c r="F39" s="1094"/>
      <c r="G39" s="1094"/>
      <c r="H39" s="1094"/>
      <c r="I39" s="1094"/>
      <c r="J39" s="1094"/>
      <c r="K39" s="1094"/>
      <c r="L39" s="1094"/>
      <c r="M39" s="1095"/>
      <c r="N39" s="1095"/>
      <c r="O39" s="1079"/>
      <c r="P39" s="1066"/>
    </row>
    <row r="40" spans="1:16" s="1089" customFormat="1" ht="13.5" customHeight="1" thickBot="1" x14ac:dyDescent="0.25">
      <c r="A40" s="1086"/>
      <c r="B40" s="1085"/>
      <c r="C40" s="1449" t="s">
        <v>560</v>
      </c>
      <c r="D40" s="1450"/>
      <c r="E40" s="1450"/>
      <c r="F40" s="1450"/>
      <c r="G40" s="1450"/>
      <c r="H40" s="1450"/>
      <c r="I40" s="1450"/>
      <c r="J40" s="1450"/>
      <c r="K40" s="1450"/>
      <c r="L40" s="1450"/>
      <c r="M40" s="1450"/>
      <c r="N40" s="1451"/>
      <c r="O40" s="1088"/>
      <c r="P40" s="1086"/>
    </row>
    <row r="41" spans="1:16" s="1089" customFormat="1" ht="3.75" customHeight="1" x14ac:dyDescent="0.2">
      <c r="A41" s="1086"/>
      <c r="B41" s="1085"/>
      <c r="C41" s="1452" t="s">
        <v>161</v>
      </c>
      <c r="D41" s="1453"/>
      <c r="E41" s="1075"/>
      <c r="F41" s="1075"/>
      <c r="G41" s="1075"/>
      <c r="H41" s="1075"/>
      <c r="I41" s="1075"/>
      <c r="J41" s="1075"/>
      <c r="K41" s="1075"/>
      <c r="L41" s="1075"/>
      <c r="M41" s="1075"/>
      <c r="N41" s="1075"/>
      <c r="O41" s="1088"/>
      <c r="P41" s="1086"/>
    </row>
    <row r="42" spans="1:16" s="1089" customFormat="1" ht="12.75" customHeight="1" x14ac:dyDescent="0.2">
      <c r="A42" s="1086"/>
      <c r="B42" s="1085"/>
      <c r="C42" s="1453"/>
      <c r="D42" s="1453"/>
      <c r="E42" s="1059" t="s">
        <v>34</v>
      </c>
      <c r="F42" s="1060" t="s">
        <v>34</v>
      </c>
      <c r="G42" s="1059" t="s">
        <v>669</v>
      </c>
      <c r="H42" s="1060" t="s">
        <v>34</v>
      </c>
      <c r="I42" s="1061"/>
      <c r="J42" s="1060" t="s">
        <v>34</v>
      </c>
      <c r="K42" s="1062" t="s">
        <v>34</v>
      </c>
      <c r="L42" s="1063" t="s">
        <v>670</v>
      </c>
      <c r="M42" s="1063" t="s">
        <v>34</v>
      </c>
      <c r="N42" s="1064"/>
      <c r="O42" s="1088"/>
      <c r="P42" s="1086"/>
    </row>
    <row r="43" spans="1:16" s="1089" customFormat="1" ht="12.75" customHeight="1" x14ac:dyDescent="0.2">
      <c r="A43" s="1086"/>
      <c r="B43" s="1085"/>
      <c r="C43" s="1097"/>
      <c r="D43" s="1097"/>
      <c r="E43" s="1455" t="str">
        <f>+E7</f>
        <v>2.º trimestre</v>
      </c>
      <c r="F43" s="1455"/>
      <c r="G43" s="1455" t="str">
        <f>+G7</f>
        <v>3.º trimestre</v>
      </c>
      <c r="H43" s="1455"/>
      <c r="I43" s="1455" t="str">
        <f>+I7</f>
        <v>4.º trimestre</v>
      </c>
      <c r="J43" s="1455"/>
      <c r="K43" s="1455" t="str">
        <f>+K7</f>
        <v>1.º trimestre</v>
      </c>
      <c r="L43" s="1455"/>
      <c r="M43" s="1455" t="str">
        <f>+M7</f>
        <v>2.º trimestre</v>
      </c>
      <c r="N43" s="1455"/>
      <c r="O43" s="1088"/>
      <c r="P43" s="1086"/>
    </row>
    <row r="44" spans="1:16" s="1089" customFormat="1" ht="12.75" customHeight="1" x14ac:dyDescent="0.2">
      <c r="A44" s="1086"/>
      <c r="B44" s="1085"/>
      <c r="C44" s="1097"/>
      <c r="D44" s="1097"/>
      <c r="E44" s="798" t="s">
        <v>162</v>
      </c>
      <c r="F44" s="798" t="s">
        <v>107</v>
      </c>
      <c r="G44" s="798" t="s">
        <v>162</v>
      </c>
      <c r="H44" s="798" t="s">
        <v>107</v>
      </c>
      <c r="I44" s="799" t="s">
        <v>162</v>
      </c>
      <c r="J44" s="799" t="s">
        <v>107</v>
      </c>
      <c r="K44" s="799" t="s">
        <v>162</v>
      </c>
      <c r="L44" s="799" t="s">
        <v>107</v>
      </c>
      <c r="M44" s="799" t="s">
        <v>162</v>
      </c>
      <c r="N44" s="799" t="s">
        <v>107</v>
      </c>
      <c r="O44" s="1088"/>
      <c r="P44" s="1086"/>
    </row>
    <row r="45" spans="1:16" s="1089" customFormat="1" ht="15" customHeight="1" x14ac:dyDescent="0.2">
      <c r="A45" s="1086"/>
      <c r="B45" s="1314"/>
      <c r="C45" s="1445" t="s">
        <v>13</v>
      </c>
      <c r="D45" s="1445"/>
      <c r="E45" s="1307">
        <v>4580.8</v>
      </c>
      <c r="F45" s="1315">
        <f>+E45/E45*100</f>
        <v>100</v>
      </c>
      <c r="G45" s="1307">
        <v>4575.3</v>
      </c>
      <c r="H45" s="1315">
        <f>+G45/G45*100</f>
        <v>100</v>
      </c>
      <c r="I45" s="1307">
        <v>4561.5</v>
      </c>
      <c r="J45" s="1315">
        <f>+I45/I45*100</f>
        <v>100</v>
      </c>
      <c r="K45" s="1307">
        <v>4513.3</v>
      </c>
      <c r="L45" s="1315">
        <f>+K45/K45*100</f>
        <v>100</v>
      </c>
      <c r="M45" s="1284">
        <v>4602.5</v>
      </c>
      <c r="N45" s="1316">
        <f>+M45/M45*100</f>
        <v>100</v>
      </c>
      <c r="O45" s="1088"/>
      <c r="P45" s="1086"/>
    </row>
    <row r="46" spans="1:16" s="1089" customFormat="1" ht="12.75" customHeight="1" x14ac:dyDescent="0.2">
      <c r="A46" s="1086"/>
      <c r="B46" s="1085"/>
      <c r="C46" s="789"/>
      <c r="D46" s="1299" t="s">
        <v>72</v>
      </c>
      <c r="E46" s="1308">
        <v>2335.5</v>
      </c>
      <c r="F46" s="1317">
        <f>+E46/E45*100</f>
        <v>50.984544184421935</v>
      </c>
      <c r="G46" s="1308">
        <v>2348.6999999999998</v>
      </c>
      <c r="H46" s="1317">
        <f>+G46/G45*100</f>
        <v>51.334338731886433</v>
      </c>
      <c r="I46" s="1308">
        <v>2352</v>
      </c>
      <c r="J46" s="1317">
        <f>+I46/I45*100</f>
        <v>51.561986188753693</v>
      </c>
      <c r="K46" s="1308">
        <v>2303.9</v>
      </c>
      <c r="L46" s="1317">
        <f>+K46/K45*100</f>
        <v>51.046905811712051</v>
      </c>
      <c r="M46" s="1286">
        <v>2364.3000000000002</v>
      </c>
      <c r="N46" s="1318">
        <f>+M46/M45*100</f>
        <v>51.36990765888104</v>
      </c>
      <c r="O46" s="1088"/>
      <c r="P46" s="1086"/>
    </row>
    <row r="47" spans="1:16" s="1089" customFormat="1" ht="12.75" customHeight="1" x14ac:dyDescent="0.2">
      <c r="A47" s="1086"/>
      <c r="B47" s="1085"/>
      <c r="C47" s="789"/>
      <c r="D47" s="1299" t="s">
        <v>71</v>
      </c>
      <c r="E47" s="1308">
        <v>2245.3000000000002</v>
      </c>
      <c r="F47" s="1317">
        <f>+E47/E45*100</f>
        <v>49.015455815578065</v>
      </c>
      <c r="G47" s="1308">
        <v>2226.6999999999998</v>
      </c>
      <c r="H47" s="1317">
        <f>+G47/G45*100</f>
        <v>48.667846917142036</v>
      </c>
      <c r="I47" s="1308">
        <v>2209.5</v>
      </c>
      <c r="J47" s="1317">
        <f>+I47/I45*100</f>
        <v>48.4380138112463</v>
      </c>
      <c r="K47" s="1308">
        <v>2209.4</v>
      </c>
      <c r="L47" s="1317">
        <f>+K47/K45*100</f>
        <v>48.953094188287949</v>
      </c>
      <c r="M47" s="1286">
        <v>2238.3000000000002</v>
      </c>
      <c r="N47" s="1318">
        <f>+M47/M45*100</f>
        <v>48.632265073329719</v>
      </c>
      <c r="O47" s="1088"/>
      <c r="P47" s="1086"/>
    </row>
    <row r="48" spans="1:16" s="1089" customFormat="1" ht="14.25" customHeight="1" x14ac:dyDescent="0.2">
      <c r="A48" s="1086"/>
      <c r="B48" s="1085"/>
      <c r="C48" s="785" t="s">
        <v>158</v>
      </c>
      <c r="D48" s="791"/>
      <c r="E48" s="1309">
        <v>246.5</v>
      </c>
      <c r="F48" s="1319">
        <f>+E48/E$45*100</f>
        <v>5.3811561299336352</v>
      </c>
      <c r="G48" s="1309">
        <v>266.10000000000002</v>
      </c>
      <c r="H48" s="1319">
        <f>+G48/G$45*100</f>
        <v>5.8160120647826368</v>
      </c>
      <c r="I48" s="1309">
        <v>251.2</v>
      </c>
      <c r="J48" s="1319">
        <f>+I48/I$45*100</f>
        <v>5.5069604296832182</v>
      </c>
      <c r="K48" s="1309">
        <v>252.4</v>
      </c>
      <c r="L48" s="1319">
        <f>+K48/K$45*100</f>
        <v>5.592360357166597</v>
      </c>
      <c r="M48" s="1285">
        <v>259.39999999999998</v>
      </c>
      <c r="N48" s="1320">
        <f>+M48/M$45*100</f>
        <v>5.6360673546985334</v>
      </c>
      <c r="O48" s="1088"/>
      <c r="P48" s="1086"/>
    </row>
    <row r="49" spans="1:16" s="1089" customFormat="1" ht="12.75" customHeight="1" x14ac:dyDescent="0.2">
      <c r="A49" s="1086"/>
      <c r="B49" s="1085"/>
      <c r="C49" s="788"/>
      <c r="D49" s="1321" t="s">
        <v>72</v>
      </c>
      <c r="E49" s="1308">
        <v>130.9</v>
      </c>
      <c r="F49" s="1317">
        <f>+E49/E48*100</f>
        <v>53.103448275862078</v>
      </c>
      <c r="G49" s="1308">
        <v>141.5</v>
      </c>
      <c r="H49" s="1317">
        <f>+G49/G48*100</f>
        <v>53.175497933107849</v>
      </c>
      <c r="I49" s="1308">
        <v>135.5</v>
      </c>
      <c r="J49" s="1317">
        <f>+I49/I48*100</f>
        <v>53.941082802547768</v>
      </c>
      <c r="K49" s="1308">
        <v>132.6</v>
      </c>
      <c r="L49" s="1317">
        <f>+K49/K48*100</f>
        <v>52.535657686212353</v>
      </c>
      <c r="M49" s="1286">
        <v>142.30000000000001</v>
      </c>
      <c r="N49" s="1318">
        <f>+M49/M48*100</f>
        <v>54.857363145720903</v>
      </c>
      <c r="O49" s="1088"/>
      <c r="P49" s="1086"/>
    </row>
    <row r="50" spans="1:16" s="1089" customFormat="1" ht="12.75" customHeight="1" x14ac:dyDescent="0.2">
      <c r="A50" s="1086"/>
      <c r="B50" s="1085"/>
      <c r="C50" s="788"/>
      <c r="D50" s="1321" t="s">
        <v>71</v>
      </c>
      <c r="E50" s="1308">
        <v>115.6</v>
      </c>
      <c r="F50" s="1317">
        <f>+E50/E48*100</f>
        <v>46.896551724137929</v>
      </c>
      <c r="G50" s="1308">
        <v>124.6</v>
      </c>
      <c r="H50" s="1317">
        <f>+G50/G48*100</f>
        <v>46.824502066892137</v>
      </c>
      <c r="I50" s="1308">
        <v>115.7</v>
      </c>
      <c r="J50" s="1317">
        <f>+I50/I48*100</f>
        <v>46.058917197452232</v>
      </c>
      <c r="K50" s="1308">
        <v>119.8</v>
      </c>
      <c r="L50" s="1317">
        <f>+K50/K48*100</f>
        <v>47.46434231378764</v>
      </c>
      <c r="M50" s="1286">
        <v>117.1</v>
      </c>
      <c r="N50" s="1318">
        <f>+M50/M48*100</f>
        <v>45.142636854279104</v>
      </c>
      <c r="O50" s="1088"/>
      <c r="P50" s="1086"/>
    </row>
    <row r="51" spans="1:16" s="1089" customFormat="1" ht="14.25" customHeight="1" x14ac:dyDescent="0.2">
      <c r="A51" s="1086"/>
      <c r="B51" s="1085"/>
      <c r="C51" s="785" t="s">
        <v>557</v>
      </c>
      <c r="D51" s="791"/>
      <c r="E51" s="1309">
        <v>951.9</v>
      </c>
      <c r="F51" s="1319">
        <f>+E51/E$45*100</f>
        <v>20.780213063220394</v>
      </c>
      <c r="G51" s="1309">
        <v>943.4</v>
      </c>
      <c r="H51" s="1319">
        <f>+G51/G$45*100</f>
        <v>20.619412934670951</v>
      </c>
      <c r="I51" s="1309">
        <v>932</v>
      </c>
      <c r="J51" s="1319">
        <f>+I51/I$45*100</f>
        <v>20.431875479557164</v>
      </c>
      <c r="K51" s="1309">
        <v>919.5</v>
      </c>
      <c r="L51" s="1319">
        <f>+K51/K$45*100</f>
        <v>20.373119446967848</v>
      </c>
      <c r="M51" s="1285">
        <v>923.1</v>
      </c>
      <c r="N51" s="1320">
        <f>+M51/M$45*100</f>
        <v>20.056491037479631</v>
      </c>
      <c r="O51" s="1322"/>
      <c r="P51" s="1086"/>
    </row>
    <row r="52" spans="1:16" s="1089" customFormat="1" ht="12.75" customHeight="1" x14ac:dyDescent="0.2">
      <c r="A52" s="1086"/>
      <c r="B52" s="1085"/>
      <c r="C52" s="788"/>
      <c r="D52" s="1321" t="s">
        <v>72</v>
      </c>
      <c r="E52" s="1308">
        <v>464.8</v>
      </c>
      <c r="F52" s="1317">
        <f>+E52/E51*100</f>
        <v>48.82865847252863</v>
      </c>
      <c r="G52" s="1308">
        <v>467.1</v>
      </c>
      <c r="H52" s="1317">
        <f>+G52/G51*100</f>
        <v>49.512401950392203</v>
      </c>
      <c r="I52" s="1308">
        <v>461.2</v>
      </c>
      <c r="J52" s="1317">
        <f>+I52/I51*100</f>
        <v>49.484978540772531</v>
      </c>
      <c r="K52" s="1308">
        <v>457</v>
      </c>
      <c r="L52" s="1317">
        <f>+K52/K51*100</f>
        <v>49.700924415443176</v>
      </c>
      <c r="M52" s="1286">
        <v>462.6</v>
      </c>
      <c r="N52" s="1318">
        <f>+M52/M51*100</f>
        <v>50.113747156321097</v>
      </c>
      <c r="O52" s="1088"/>
      <c r="P52" s="1086"/>
    </row>
    <row r="53" spans="1:16" s="1089" customFormat="1" ht="12.75" customHeight="1" x14ac:dyDescent="0.2">
      <c r="A53" s="1086"/>
      <c r="B53" s="1085"/>
      <c r="C53" s="788"/>
      <c r="D53" s="1321" t="s">
        <v>71</v>
      </c>
      <c r="E53" s="1308">
        <v>487.1</v>
      </c>
      <c r="F53" s="1317">
        <f>+E53/E51*100</f>
        <v>51.171341527471384</v>
      </c>
      <c r="G53" s="1308">
        <v>476.3</v>
      </c>
      <c r="H53" s="1317">
        <f>+G53/G51*100</f>
        <v>50.487598049607804</v>
      </c>
      <c r="I53" s="1308">
        <v>470.8</v>
      </c>
      <c r="J53" s="1317">
        <f>+I53/I51*100</f>
        <v>50.515021459227469</v>
      </c>
      <c r="K53" s="1308">
        <v>462.6</v>
      </c>
      <c r="L53" s="1317">
        <f>+K53/K51*100</f>
        <v>50.309951060358891</v>
      </c>
      <c r="M53" s="1286">
        <v>460.5</v>
      </c>
      <c r="N53" s="1318">
        <f>+M53/M51*100</f>
        <v>49.886252843678911</v>
      </c>
      <c r="O53" s="1088"/>
      <c r="P53" s="1086"/>
    </row>
    <row r="54" spans="1:16" s="1089" customFormat="1" ht="14.25" customHeight="1" x14ac:dyDescent="0.2">
      <c r="A54" s="1086"/>
      <c r="B54" s="1085"/>
      <c r="C54" s="785" t="s">
        <v>558</v>
      </c>
      <c r="D54" s="791"/>
      <c r="E54" s="1309">
        <v>1301.9000000000001</v>
      </c>
      <c r="F54" s="1319">
        <f>+E54/E$45*100</f>
        <v>28.420799860286415</v>
      </c>
      <c r="G54" s="1309">
        <v>1297.5999999999999</v>
      </c>
      <c r="H54" s="1319">
        <f>+G54/G$45*100</f>
        <v>28.360981793543587</v>
      </c>
      <c r="I54" s="1309">
        <v>1305.5999999999999</v>
      </c>
      <c r="J54" s="1319">
        <f>+I54/I$45*100</f>
        <v>28.622163761920422</v>
      </c>
      <c r="K54" s="1309">
        <v>1296</v>
      </c>
      <c r="L54" s="1319">
        <f>+K54/K$45*100</f>
        <v>28.715130835530545</v>
      </c>
      <c r="M54" s="1285">
        <v>1310.2</v>
      </c>
      <c r="N54" s="1320">
        <f>+M54/M$45*100</f>
        <v>28.467137425312334</v>
      </c>
      <c r="O54" s="1088"/>
      <c r="P54" s="1086"/>
    </row>
    <row r="55" spans="1:16" s="1089" customFormat="1" ht="12.75" customHeight="1" x14ac:dyDescent="0.2">
      <c r="A55" s="1086"/>
      <c r="B55" s="1085"/>
      <c r="C55" s="788"/>
      <c r="D55" s="1321" t="s">
        <v>72</v>
      </c>
      <c r="E55" s="1308">
        <v>646.70000000000005</v>
      </c>
      <c r="F55" s="1317">
        <f>+E55/E54*100</f>
        <v>49.673554036408326</v>
      </c>
      <c r="G55" s="1308">
        <v>649.70000000000005</v>
      </c>
      <c r="H55" s="1317">
        <f>+G55/G54*100</f>
        <v>50.069358816276207</v>
      </c>
      <c r="I55" s="1308">
        <v>649.29999999999995</v>
      </c>
      <c r="J55" s="1317">
        <f>+I55/I54*100</f>
        <v>49.731924019607845</v>
      </c>
      <c r="K55" s="1308">
        <v>642.1</v>
      </c>
      <c r="L55" s="1317">
        <f>+K55/K54*100</f>
        <v>49.54475308641976</v>
      </c>
      <c r="M55" s="1286">
        <v>650.5</v>
      </c>
      <c r="N55" s="1318">
        <f>+M55/M54*100</f>
        <v>49.648908563578075</v>
      </c>
      <c r="O55" s="1088"/>
      <c r="P55" s="1086"/>
    </row>
    <row r="56" spans="1:16" s="1089" customFormat="1" ht="12.75" customHeight="1" x14ac:dyDescent="0.2">
      <c r="A56" s="1086"/>
      <c r="B56" s="1085"/>
      <c r="C56" s="788"/>
      <c r="D56" s="1321" t="s">
        <v>71</v>
      </c>
      <c r="E56" s="1308">
        <v>655.20000000000005</v>
      </c>
      <c r="F56" s="1317">
        <f>+E56/E54*100</f>
        <v>50.326445963591674</v>
      </c>
      <c r="G56" s="1308">
        <v>648</v>
      </c>
      <c r="H56" s="1317">
        <f>+G56/G54*100</f>
        <v>49.9383477188656</v>
      </c>
      <c r="I56" s="1308">
        <v>656.4</v>
      </c>
      <c r="J56" s="1317">
        <f>+I56/I54*100</f>
        <v>50.275735294117652</v>
      </c>
      <c r="K56" s="1308">
        <v>653.9</v>
      </c>
      <c r="L56" s="1317">
        <f>+K56/K54*100</f>
        <v>50.45524691358024</v>
      </c>
      <c r="M56" s="1286">
        <v>659.7</v>
      </c>
      <c r="N56" s="1318">
        <f>+M56/M54*100</f>
        <v>50.351091436421925</v>
      </c>
      <c r="O56" s="1088"/>
      <c r="P56" s="1086"/>
    </row>
    <row r="57" spans="1:16" s="1089" customFormat="1" ht="14.25" customHeight="1" x14ac:dyDescent="0.2">
      <c r="A57" s="1086"/>
      <c r="B57" s="1085"/>
      <c r="C57" s="785" t="s">
        <v>559</v>
      </c>
      <c r="D57" s="791"/>
      <c r="E57" s="1309">
        <v>1835.2</v>
      </c>
      <c r="F57" s="1319">
        <f>+E57/E$45*100</f>
        <v>40.062871114215859</v>
      </c>
      <c r="G57" s="1309">
        <v>1828.6</v>
      </c>
      <c r="H57" s="1319">
        <f>+G57/G$45*100</f>
        <v>39.966778134767118</v>
      </c>
      <c r="I57" s="1309">
        <v>1829.9</v>
      </c>
      <c r="J57" s="1319">
        <f>+I57/I$45*100</f>
        <v>40.1161898498301</v>
      </c>
      <c r="K57" s="1309">
        <v>1830.3</v>
      </c>
      <c r="L57" s="1319">
        <f>+K57/K$45*100</f>
        <v>40.553475284160143</v>
      </c>
      <c r="M57" s="1285">
        <v>1876.7</v>
      </c>
      <c r="N57" s="1320">
        <f>+M57/M$45*100</f>
        <v>40.77566539923955</v>
      </c>
      <c r="O57" s="1088"/>
      <c r="P57" s="1086"/>
    </row>
    <row r="58" spans="1:16" s="1089" customFormat="1" ht="12.75" customHeight="1" x14ac:dyDescent="0.2">
      <c r="A58" s="1086"/>
      <c r="B58" s="1085"/>
      <c r="C58" s="788"/>
      <c r="D58" s="1321" t="s">
        <v>72</v>
      </c>
      <c r="E58" s="1308">
        <v>939.9</v>
      </c>
      <c r="F58" s="1317">
        <f>+E58/E57*100</f>
        <v>51.215126416739324</v>
      </c>
      <c r="G58" s="1308">
        <v>939.1</v>
      </c>
      <c r="H58" s="1317">
        <f>+G58/G57*100</f>
        <v>51.356228808924861</v>
      </c>
      <c r="I58" s="1308">
        <v>945.8</v>
      </c>
      <c r="J58" s="1317">
        <f>+I58/I57*100</f>
        <v>51.685884474561448</v>
      </c>
      <c r="K58" s="1308">
        <v>933.6</v>
      </c>
      <c r="L58" s="1317">
        <f>+K58/K57*100</f>
        <v>51.008031470250778</v>
      </c>
      <c r="M58" s="1286">
        <v>959.1</v>
      </c>
      <c r="N58" s="1318">
        <f>+M58/M57*100</f>
        <v>51.105664197793999</v>
      </c>
      <c r="O58" s="1088"/>
      <c r="P58" s="1086"/>
    </row>
    <row r="59" spans="1:16" s="1089" customFormat="1" ht="12.75" customHeight="1" x14ac:dyDescent="0.2">
      <c r="A59" s="1086"/>
      <c r="B59" s="1085"/>
      <c r="C59" s="788"/>
      <c r="D59" s="1321" t="s">
        <v>71</v>
      </c>
      <c r="E59" s="1308">
        <v>895.3</v>
      </c>
      <c r="F59" s="1317">
        <f>+E59/E57*100</f>
        <v>48.784873583260676</v>
      </c>
      <c r="G59" s="1308">
        <v>889.6</v>
      </c>
      <c r="H59" s="1317">
        <f>+G59/G57*100</f>
        <v>48.649239855627258</v>
      </c>
      <c r="I59" s="1308">
        <v>884.2</v>
      </c>
      <c r="J59" s="1317">
        <f>+I59/I57*100</f>
        <v>48.319580304934696</v>
      </c>
      <c r="K59" s="1308">
        <v>896.7</v>
      </c>
      <c r="L59" s="1317">
        <f>+K59/K57*100</f>
        <v>48.991968529749222</v>
      </c>
      <c r="M59" s="1286">
        <v>917.7</v>
      </c>
      <c r="N59" s="1318">
        <f>+M59/M57*100</f>
        <v>48.899664304364045</v>
      </c>
      <c r="O59" s="1088"/>
      <c r="P59" s="1086"/>
    </row>
    <row r="60" spans="1:16" s="1089" customFormat="1" ht="14.25" customHeight="1" x14ac:dyDescent="0.2">
      <c r="A60" s="1086"/>
      <c r="B60" s="1085"/>
      <c r="C60" s="785" t="s">
        <v>561</v>
      </c>
      <c r="D60" s="791"/>
      <c r="E60" s="1309">
        <v>245.3</v>
      </c>
      <c r="F60" s="1319">
        <f>+E60/E$45*100</f>
        <v>5.3549598323436953</v>
      </c>
      <c r="G60" s="1309">
        <v>239.5</v>
      </c>
      <c r="H60" s="1319">
        <f>+G60/G$45*100</f>
        <v>5.2346294232072212</v>
      </c>
      <c r="I60" s="1309">
        <v>242.8</v>
      </c>
      <c r="J60" s="1319">
        <f>+I60/I$45*100</f>
        <v>5.3228104790090986</v>
      </c>
      <c r="K60" s="1309">
        <v>215</v>
      </c>
      <c r="L60" s="1319">
        <f>+K60/K$45*100</f>
        <v>4.7636984024992799</v>
      </c>
      <c r="M60" s="1285">
        <v>233.1</v>
      </c>
      <c r="N60" s="1320">
        <f>+M60/M$45*100</f>
        <v>5.0646387832699622</v>
      </c>
      <c r="O60" s="1088"/>
      <c r="P60" s="1086"/>
    </row>
    <row r="61" spans="1:16" s="1089" customFormat="1" ht="12.75" customHeight="1" x14ac:dyDescent="0.2">
      <c r="A61" s="1086"/>
      <c r="B61" s="1085"/>
      <c r="C61" s="788"/>
      <c r="D61" s="1321" t="s">
        <v>72</v>
      </c>
      <c r="E61" s="1308">
        <v>153.30000000000001</v>
      </c>
      <c r="F61" s="1317">
        <f>+E61/E60*100</f>
        <v>62.49490419894007</v>
      </c>
      <c r="G61" s="1308">
        <v>151.30000000000001</v>
      </c>
      <c r="H61" s="1317">
        <f>+G61/G60*100</f>
        <v>63.17327766179541</v>
      </c>
      <c r="I61" s="1308">
        <v>160.30000000000001</v>
      </c>
      <c r="J61" s="1317">
        <f>+I61/I60*100</f>
        <v>66.021416803953869</v>
      </c>
      <c r="K61" s="1308">
        <v>138.6</v>
      </c>
      <c r="L61" s="1317">
        <f>+K61/K60*100</f>
        <v>64.465116279069761</v>
      </c>
      <c r="M61" s="1286">
        <v>149.80000000000001</v>
      </c>
      <c r="N61" s="1318">
        <f>+M61/M60*100</f>
        <v>64.26426426426427</v>
      </c>
      <c r="O61" s="1088"/>
      <c r="P61" s="1086"/>
    </row>
    <row r="62" spans="1:16" s="1089" customFormat="1" ht="12.75" customHeight="1" x14ac:dyDescent="0.2">
      <c r="A62" s="1086"/>
      <c r="B62" s="1085"/>
      <c r="C62" s="788"/>
      <c r="D62" s="1321" t="s">
        <v>71</v>
      </c>
      <c r="E62" s="1308">
        <v>92</v>
      </c>
      <c r="F62" s="1317">
        <f>+E62/E60*100</f>
        <v>37.505095801059923</v>
      </c>
      <c r="G62" s="1308">
        <v>88.2</v>
      </c>
      <c r="H62" s="1317">
        <f>+G62/G60*100</f>
        <v>36.82672233820459</v>
      </c>
      <c r="I62" s="1308">
        <v>82.5</v>
      </c>
      <c r="J62" s="1317">
        <f>+I62/I60*100</f>
        <v>33.978583196046124</v>
      </c>
      <c r="K62" s="1308">
        <v>76.400000000000006</v>
      </c>
      <c r="L62" s="1317">
        <f>+K62/K60*100</f>
        <v>35.534883720930232</v>
      </c>
      <c r="M62" s="1286">
        <v>83.3</v>
      </c>
      <c r="N62" s="1318">
        <f>+M62/M60*100</f>
        <v>35.735735735735737</v>
      </c>
      <c r="O62" s="1088"/>
      <c r="P62" s="1086"/>
    </row>
    <row r="63" spans="1:16" s="868" customFormat="1" ht="13.5" customHeight="1" x14ac:dyDescent="0.2">
      <c r="A63" s="900"/>
      <c r="B63" s="900"/>
      <c r="C63" s="901" t="s">
        <v>429</v>
      </c>
      <c r="D63" s="902"/>
      <c r="E63" s="903"/>
      <c r="F63" s="1065"/>
      <c r="G63" s="903"/>
      <c r="H63" s="1065"/>
      <c r="I63" s="903"/>
      <c r="J63" s="1065"/>
      <c r="K63" s="903"/>
      <c r="L63" s="1065"/>
      <c r="M63" s="903"/>
      <c r="N63" s="1065"/>
      <c r="O63" s="1088"/>
      <c r="P63" s="895"/>
    </row>
    <row r="64" spans="1:16" ht="13.5" customHeight="1" x14ac:dyDescent="0.2">
      <c r="A64" s="1066"/>
      <c r="B64" s="1054"/>
      <c r="C64" s="1100" t="s">
        <v>409</v>
      </c>
      <c r="D64" s="1096"/>
      <c r="E64" s="1101" t="s">
        <v>88</v>
      </c>
      <c r="F64" s="996"/>
      <c r="G64" s="1102"/>
      <c r="H64" s="1102"/>
      <c r="I64" s="1094"/>
      <c r="J64" s="1103"/>
      <c r="K64" s="1104"/>
      <c r="L64" s="1094"/>
      <c r="M64" s="1105"/>
      <c r="N64" s="1105"/>
      <c r="O64" s="1088"/>
      <c r="P64" s="1066"/>
    </row>
    <row r="65" spans="1:16" s="1093" customFormat="1" ht="13.5" customHeight="1" x14ac:dyDescent="0.2">
      <c r="A65" s="1091"/>
      <c r="B65" s="1106"/>
      <c r="C65" s="1106"/>
      <c r="D65" s="1106"/>
      <c r="E65" s="1054"/>
      <c r="F65" s="1054"/>
      <c r="G65" s="1054"/>
      <c r="H65" s="1054"/>
      <c r="I65" s="1054"/>
      <c r="J65" s="1054"/>
      <c r="K65" s="1482">
        <v>42583</v>
      </c>
      <c r="L65" s="1482"/>
      <c r="M65" s="1482"/>
      <c r="N65" s="1482"/>
      <c r="O65" s="1107">
        <v>7</v>
      </c>
      <c r="P65" s="1066"/>
    </row>
  </sheetData>
  <mergeCells count="181">
    <mergeCell ref="C45:D45"/>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G6 L6 G42 L4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T59"/>
  <sheetViews>
    <sheetView showRuler="0" zoomScaleNormal="100" workbookViewId="0"/>
  </sheetViews>
  <sheetFormatPr defaultRowHeight="12.75" x14ac:dyDescent="0.2"/>
  <cols>
    <col min="1" max="1" width="1" style="1058" customWidth="1"/>
    <col min="2" max="2" width="2.5703125" style="1058" customWidth="1"/>
    <col min="3" max="3" width="1" style="1058" customWidth="1"/>
    <col min="4" max="4" width="32.42578125" style="1058" customWidth="1"/>
    <col min="5" max="5" width="7.42578125" style="1058" customWidth="1"/>
    <col min="6" max="6" width="5.140625" style="1058" customWidth="1"/>
    <col min="7" max="7" width="7.42578125" style="1058" customWidth="1"/>
    <col min="8" max="8" width="5.140625" style="1058" customWidth="1"/>
    <col min="9" max="9" width="7.42578125" style="1058" customWidth="1"/>
    <col min="10" max="10" width="5.140625" style="1058" customWidth="1"/>
    <col min="11" max="11" width="7.42578125" style="1058" customWidth="1"/>
    <col min="12" max="12" width="5.140625" style="1058" customWidth="1"/>
    <col min="13" max="13" width="7.42578125" style="1058" customWidth="1"/>
    <col min="14" max="14" width="5.140625" style="1058" customWidth="1"/>
    <col min="15" max="15" width="2.5703125" style="1058" customWidth="1"/>
    <col min="16" max="16" width="1" style="1058" customWidth="1"/>
    <col min="17" max="16384" width="9.140625" style="1058"/>
  </cols>
  <sheetData>
    <row r="1" spans="1:20" ht="13.5" customHeight="1" x14ac:dyDescent="0.2">
      <c r="A1" s="1066"/>
      <c r="B1" s="1323"/>
      <c r="C1" s="1323"/>
      <c r="D1" s="1323"/>
      <c r="E1" s="1055"/>
      <c r="F1" s="1055"/>
      <c r="G1" s="1055"/>
      <c r="H1" s="1055"/>
      <c r="I1" s="1485" t="s">
        <v>323</v>
      </c>
      <c r="J1" s="1485"/>
      <c r="K1" s="1485"/>
      <c r="L1" s="1485"/>
      <c r="M1" s="1485"/>
      <c r="N1" s="1485"/>
      <c r="O1" s="1057"/>
      <c r="P1" s="1066"/>
    </row>
    <row r="2" spans="1:20" ht="6" customHeight="1" x14ac:dyDescent="0.2">
      <c r="A2" s="1066"/>
      <c r="B2" s="1108"/>
      <c r="C2" s="1111"/>
      <c r="D2" s="1111"/>
      <c r="E2" s="1112"/>
      <c r="F2" s="1112"/>
      <c r="G2" s="1112"/>
      <c r="H2" s="1112"/>
      <c r="I2" s="1054"/>
      <c r="J2" s="1054"/>
      <c r="K2" s="1054"/>
      <c r="L2" s="1054"/>
      <c r="M2" s="1054"/>
      <c r="N2" s="1298"/>
      <c r="O2" s="1054"/>
      <c r="P2" s="1066"/>
    </row>
    <row r="3" spans="1:20" ht="10.5" customHeight="1" thickBot="1" x14ac:dyDescent="0.25">
      <c r="A3" s="1066"/>
      <c r="B3" s="1109"/>
      <c r="C3" s="1110"/>
      <c r="D3" s="1111"/>
      <c r="E3" s="1112"/>
      <c r="F3" s="1112"/>
      <c r="G3" s="1112"/>
      <c r="H3" s="1112"/>
      <c r="I3" s="1054"/>
      <c r="J3" s="1054"/>
      <c r="K3" s="1054"/>
      <c r="L3" s="1054"/>
      <c r="M3" s="1448" t="s">
        <v>73</v>
      </c>
      <c r="N3" s="1448"/>
      <c r="O3" s="1054"/>
      <c r="P3" s="1066"/>
    </row>
    <row r="4" spans="1:20" s="1076" customFormat="1" ht="13.5" customHeight="1" thickBot="1" x14ac:dyDescent="0.25">
      <c r="A4" s="1074"/>
      <c r="B4" s="1113"/>
      <c r="C4" s="1486" t="s">
        <v>181</v>
      </c>
      <c r="D4" s="1487"/>
      <c r="E4" s="1487"/>
      <c r="F4" s="1487"/>
      <c r="G4" s="1487"/>
      <c r="H4" s="1487"/>
      <c r="I4" s="1487"/>
      <c r="J4" s="1487"/>
      <c r="K4" s="1487"/>
      <c r="L4" s="1487"/>
      <c r="M4" s="1487"/>
      <c r="N4" s="1488"/>
      <c r="O4" s="1054"/>
      <c r="P4" s="1074"/>
    </row>
    <row r="5" spans="1:20" ht="3" customHeight="1" x14ac:dyDescent="0.2">
      <c r="A5" s="1066"/>
      <c r="B5" s="1114"/>
      <c r="C5" s="1452" t="s">
        <v>157</v>
      </c>
      <c r="D5" s="1453"/>
      <c r="E5" s="1115"/>
      <c r="F5" s="1115"/>
      <c r="G5" s="1115"/>
      <c r="H5" s="1115"/>
      <c r="I5" s="1115"/>
      <c r="J5" s="1115"/>
      <c r="K5" s="1136"/>
      <c r="L5" s="1116"/>
      <c r="M5" s="1116"/>
      <c r="N5" s="1116"/>
      <c r="O5" s="1054"/>
      <c r="P5" s="1074"/>
    </row>
    <row r="6" spans="1:20" ht="12.75" customHeight="1" x14ac:dyDescent="0.2">
      <c r="A6" s="1066"/>
      <c r="B6" s="1114"/>
      <c r="C6" s="1454"/>
      <c r="D6" s="1454"/>
      <c r="E6" s="1059" t="s">
        <v>34</v>
      </c>
      <c r="F6" s="1060" t="s">
        <v>34</v>
      </c>
      <c r="G6" s="1059" t="s">
        <v>669</v>
      </c>
      <c r="H6" s="1060" t="s">
        <v>34</v>
      </c>
      <c r="I6" s="1061"/>
      <c r="J6" s="1060" t="s">
        <v>34</v>
      </c>
      <c r="K6" s="1062" t="s">
        <v>34</v>
      </c>
      <c r="L6" s="1063" t="s">
        <v>670</v>
      </c>
      <c r="M6" s="1063" t="s">
        <v>34</v>
      </c>
      <c r="N6" s="1064"/>
      <c r="O6" s="1054"/>
      <c r="P6" s="1074"/>
    </row>
    <row r="7" spans="1:20" x14ac:dyDescent="0.2">
      <c r="A7" s="1066"/>
      <c r="B7" s="1114"/>
      <c r="C7" s="1078"/>
      <c r="D7" s="1078"/>
      <c r="E7" s="1455" t="str">
        <f>+'6populacao1'!E7</f>
        <v>2.º trimestre</v>
      </c>
      <c r="F7" s="1455"/>
      <c r="G7" s="1455" t="str">
        <f>+'6populacao1'!G7</f>
        <v>3.º trimestre</v>
      </c>
      <c r="H7" s="1455"/>
      <c r="I7" s="1455" t="str">
        <f>+'6populacao1'!I7</f>
        <v>4.º trimestre</v>
      </c>
      <c r="J7" s="1455"/>
      <c r="K7" s="1455" t="str">
        <f>+'6populacao1'!K7</f>
        <v>1.º trimestre</v>
      </c>
      <c r="L7" s="1455"/>
      <c r="M7" s="1455" t="str">
        <f>+'6populacao1'!M7</f>
        <v>2.º trimestre</v>
      </c>
      <c r="N7" s="1455"/>
      <c r="O7" s="1054"/>
      <c r="P7" s="1074"/>
    </row>
    <row r="8" spans="1:20" s="1083" customFormat="1" ht="18.75" customHeight="1" x14ac:dyDescent="0.2">
      <c r="A8" s="1080"/>
      <c r="B8" s="1114"/>
      <c r="C8" s="1445" t="s">
        <v>182</v>
      </c>
      <c r="D8" s="1445"/>
      <c r="E8" s="1483">
        <v>620.4</v>
      </c>
      <c r="F8" s="1483"/>
      <c r="G8" s="1483">
        <v>618.79999999999995</v>
      </c>
      <c r="H8" s="1483"/>
      <c r="I8" s="1483">
        <v>633.9</v>
      </c>
      <c r="J8" s="1483"/>
      <c r="K8" s="1483">
        <v>640.20000000000005</v>
      </c>
      <c r="L8" s="1483"/>
      <c r="M8" s="1484">
        <v>559.29999999999995</v>
      </c>
      <c r="N8" s="1484"/>
      <c r="O8" s="1054"/>
      <c r="P8" s="1074"/>
      <c r="R8" s="1698"/>
      <c r="T8" s="1698"/>
    </row>
    <row r="9" spans="1:20" ht="13.5" customHeight="1" x14ac:dyDescent="0.2">
      <c r="A9" s="1066"/>
      <c r="B9" s="1114"/>
      <c r="C9" s="785" t="s">
        <v>72</v>
      </c>
      <c r="D9" s="1086"/>
      <c r="E9" s="1489">
        <v>318.8</v>
      </c>
      <c r="F9" s="1489"/>
      <c r="G9" s="1489">
        <v>305.3</v>
      </c>
      <c r="H9" s="1489"/>
      <c r="I9" s="1489">
        <v>321.10000000000002</v>
      </c>
      <c r="J9" s="1489"/>
      <c r="K9" s="1489">
        <v>326.10000000000002</v>
      </c>
      <c r="L9" s="1489"/>
      <c r="M9" s="1490">
        <v>285</v>
      </c>
      <c r="N9" s="1490"/>
      <c r="O9" s="1054"/>
      <c r="P9" s="1074"/>
    </row>
    <row r="10" spans="1:20" ht="13.5" customHeight="1" x14ac:dyDescent="0.2">
      <c r="A10" s="1066"/>
      <c r="B10" s="1114"/>
      <c r="C10" s="785" t="s">
        <v>71</v>
      </c>
      <c r="D10" s="1086"/>
      <c r="E10" s="1489">
        <v>301.60000000000002</v>
      </c>
      <c r="F10" s="1489"/>
      <c r="G10" s="1489">
        <v>313.5</v>
      </c>
      <c r="H10" s="1489"/>
      <c r="I10" s="1489">
        <v>312.8</v>
      </c>
      <c r="J10" s="1489"/>
      <c r="K10" s="1489">
        <v>314.10000000000002</v>
      </c>
      <c r="L10" s="1489"/>
      <c r="M10" s="1490">
        <v>274.3</v>
      </c>
      <c r="N10" s="1490"/>
      <c r="O10" s="1054"/>
      <c r="P10" s="1074"/>
    </row>
    <row r="11" spans="1:20" ht="19.5" customHeight="1" x14ac:dyDescent="0.2">
      <c r="A11" s="1066"/>
      <c r="B11" s="1114"/>
      <c r="C11" s="785" t="s">
        <v>158</v>
      </c>
      <c r="D11" s="1086"/>
      <c r="E11" s="1489">
        <v>104.7</v>
      </c>
      <c r="F11" s="1489"/>
      <c r="G11" s="1489">
        <v>118.3</v>
      </c>
      <c r="H11" s="1489"/>
      <c r="I11" s="1489">
        <v>122.3</v>
      </c>
      <c r="J11" s="1489"/>
      <c r="K11" s="1489">
        <v>113.5</v>
      </c>
      <c r="L11" s="1489"/>
      <c r="M11" s="1490">
        <v>95.4</v>
      </c>
      <c r="N11" s="1490"/>
      <c r="O11" s="1054"/>
      <c r="P11" s="1074"/>
    </row>
    <row r="12" spans="1:20" ht="13.5" customHeight="1" x14ac:dyDescent="0.2">
      <c r="A12" s="1066"/>
      <c r="B12" s="1114"/>
      <c r="C12" s="785" t="s">
        <v>159</v>
      </c>
      <c r="D12" s="1086"/>
      <c r="E12" s="1489">
        <v>281.10000000000002</v>
      </c>
      <c r="F12" s="1489"/>
      <c r="G12" s="1489">
        <v>270</v>
      </c>
      <c r="H12" s="1489"/>
      <c r="I12" s="1489">
        <v>277.10000000000002</v>
      </c>
      <c r="J12" s="1489"/>
      <c r="K12" s="1489">
        <v>293</v>
      </c>
      <c r="L12" s="1489"/>
      <c r="M12" s="1490">
        <v>242.5</v>
      </c>
      <c r="N12" s="1490"/>
      <c r="O12" s="1054"/>
      <c r="P12" s="1066"/>
    </row>
    <row r="13" spans="1:20" ht="13.5" customHeight="1" x14ac:dyDescent="0.2">
      <c r="A13" s="1066"/>
      <c r="B13" s="1114"/>
      <c r="C13" s="785" t="s">
        <v>160</v>
      </c>
      <c r="D13" s="1086"/>
      <c r="E13" s="1489">
        <v>234.6</v>
      </c>
      <c r="F13" s="1489"/>
      <c r="G13" s="1489">
        <v>230.5</v>
      </c>
      <c r="H13" s="1489"/>
      <c r="I13" s="1489">
        <v>234.5</v>
      </c>
      <c r="J13" s="1489"/>
      <c r="K13" s="1489">
        <v>233.6</v>
      </c>
      <c r="L13" s="1489"/>
      <c r="M13" s="1490">
        <v>221.4</v>
      </c>
      <c r="N13" s="1490"/>
      <c r="O13" s="1054"/>
      <c r="P13" s="1066"/>
    </row>
    <row r="14" spans="1:20" ht="19.5" customHeight="1" x14ac:dyDescent="0.2">
      <c r="A14" s="1066"/>
      <c r="B14" s="1114"/>
      <c r="C14" s="785" t="s">
        <v>183</v>
      </c>
      <c r="D14" s="1086"/>
      <c r="E14" s="1489">
        <v>70.7</v>
      </c>
      <c r="F14" s="1489"/>
      <c r="G14" s="1489">
        <v>82.1</v>
      </c>
      <c r="H14" s="1489"/>
      <c r="I14" s="1489">
        <v>91.1</v>
      </c>
      <c r="J14" s="1489"/>
      <c r="K14" s="1489">
        <v>74.099999999999994</v>
      </c>
      <c r="L14" s="1489"/>
      <c r="M14" s="1490">
        <v>65</v>
      </c>
      <c r="N14" s="1490"/>
      <c r="O14" s="1117"/>
      <c r="P14" s="1066"/>
    </row>
    <row r="15" spans="1:20" ht="13.5" customHeight="1" x14ac:dyDescent="0.2">
      <c r="A15" s="1066"/>
      <c r="B15" s="1114"/>
      <c r="C15" s="785" t="s">
        <v>184</v>
      </c>
      <c r="D15" s="1086"/>
      <c r="E15" s="1489">
        <v>549.70000000000005</v>
      </c>
      <c r="F15" s="1489"/>
      <c r="G15" s="1489">
        <v>536.70000000000005</v>
      </c>
      <c r="H15" s="1489"/>
      <c r="I15" s="1489">
        <v>542.79999999999995</v>
      </c>
      <c r="J15" s="1489"/>
      <c r="K15" s="1489">
        <v>566.1</v>
      </c>
      <c r="L15" s="1489"/>
      <c r="M15" s="1490">
        <v>494.4</v>
      </c>
      <c r="N15" s="1490"/>
      <c r="O15" s="1117"/>
      <c r="P15" s="1066"/>
    </row>
    <row r="16" spans="1:20" ht="19.5" customHeight="1" x14ac:dyDescent="0.2">
      <c r="A16" s="1066"/>
      <c r="B16" s="1114"/>
      <c r="C16" s="785" t="s">
        <v>185</v>
      </c>
      <c r="D16" s="1086"/>
      <c r="E16" s="1489">
        <v>223.4</v>
      </c>
      <c r="F16" s="1489"/>
      <c r="G16" s="1489">
        <v>228.1</v>
      </c>
      <c r="H16" s="1489"/>
      <c r="I16" s="1489">
        <v>239.1</v>
      </c>
      <c r="J16" s="1489"/>
      <c r="K16" s="1489">
        <v>261</v>
      </c>
      <c r="L16" s="1489"/>
      <c r="M16" s="1490">
        <v>200.7</v>
      </c>
      <c r="N16" s="1490"/>
      <c r="O16" s="1117"/>
      <c r="P16" s="1066"/>
    </row>
    <row r="17" spans="1:20" ht="13.5" customHeight="1" x14ac:dyDescent="0.2">
      <c r="A17" s="1066"/>
      <c r="B17" s="1114"/>
      <c r="C17" s="785" t="s">
        <v>186</v>
      </c>
      <c r="D17" s="1086"/>
      <c r="E17" s="1489">
        <v>397</v>
      </c>
      <c r="F17" s="1489"/>
      <c r="G17" s="1489">
        <v>390.7</v>
      </c>
      <c r="H17" s="1489"/>
      <c r="I17" s="1489">
        <v>394.8</v>
      </c>
      <c r="J17" s="1489"/>
      <c r="K17" s="1489">
        <v>379.2</v>
      </c>
      <c r="L17" s="1489"/>
      <c r="M17" s="1490">
        <v>358.7</v>
      </c>
      <c r="N17" s="1490"/>
      <c r="O17" s="1117"/>
      <c r="P17" s="1066"/>
    </row>
    <row r="18" spans="1:20" s="1083" customFormat="1" ht="18.75" customHeight="1" x14ac:dyDescent="0.2">
      <c r="A18" s="1080"/>
      <c r="B18" s="1118"/>
      <c r="C18" s="1445" t="s">
        <v>187</v>
      </c>
      <c r="D18" s="1445"/>
      <c r="E18" s="1483">
        <v>11.9</v>
      </c>
      <c r="F18" s="1483"/>
      <c r="G18" s="1483">
        <v>11.9</v>
      </c>
      <c r="H18" s="1483"/>
      <c r="I18" s="1483">
        <v>12.2</v>
      </c>
      <c r="J18" s="1483"/>
      <c r="K18" s="1483">
        <v>12.4</v>
      </c>
      <c r="L18" s="1483"/>
      <c r="M18" s="1484">
        <v>10.8</v>
      </c>
      <c r="N18" s="1484"/>
      <c r="O18" s="1119"/>
      <c r="P18" s="1080"/>
      <c r="R18" s="1698"/>
      <c r="T18" s="1698"/>
    </row>
    <row r="19" spans="1:20" ht="13.5" customHeight="1" x14ac:dyDescent="0.2">
      <c r="A19" s="1066"/>
      <c r="B19" s="1114"/>
      <c r="C19" s="785" t="s">
        <v>72</v>
      </c>
      <c r="D19" s="1086"/>
      <c r="E19" s="1489">
        <v>12</v>
      </c>
      <c r="F19" s="1489"/>
      <c r="G19" s="1489">
        <v>11.5</v>
      </c>
      <c r="H19" s="1489"/>
      <c r="I19" s="1489">
        <v>12</v>
      </c>
      <c r="J19" s="1489"/>
      <c r="K19" s="1489">
        <v>12.4</v>
      </c>
      <c r="L19" s="1489"/>
      <c r="M19" s="1490">
        <v>10.8</v>
      </c>
      <c r="N19" s="1490"/>
      <c r="O19" s="1117"/>
      <c r="P19" s="1066"/>
    </row>
    <row r="20" spans="1:20" ht="13.5" customHeight="1" x14ac:dyDescent="0.2">
      <c r="A20" s="1066"/>
      <c r="B20" s="1114"/>
      <c r="C20" s="785" t="s">
        <v>71</v>
      </c>
      <c r="D20" s="1086"/>
      <c r="E20" s="1489">
        <v>11.8</v>
      </c>
      <c r="F20" s="1489"/>
      <c r="G20" s="1489">
        <v>12.3</v>
      </c>
      <c r="H20" s="1489"/>
      <c r="I20" s="1489">
        <v>12.4</v>
      </c>
      <c r="J20" s="1489"/>
      <c r="K20" s="1489">
        <v>12.4</v>
      </c>
      <c r="L20" s="1489"/>
      <c r="M20" s="1490">
        <v>10.9</v>
      </c>
      <c r="N20" s="1490"/>
      <c r="O20" s="1117"/>
      <c r="P20" s="1066"/>
    </row>
    <row r="21" spans="1:20" s="1123" customFormat="1" ht="13.5" customHeight="1" x14ac:dyDescent="0.2">
      <c r="A21" s="1120"/>
      <c r="B21" s="1121"/>
      <c r="C21" s="1299" t="s">
        <v>188</v>
      </c>
      <c r="D21" s="1120"/>
      <c r="E21" s="1491">
        <f>+E20-E19</f>
        <v>-0.19999999999999929</v>
      </c>
      <c r="F21" s="1491"/>
      <c r="G21" s="1491">
        <f t="shared" ref="G21" si="0">+G20-G19</f>
        <v>0.80000000000000071</v>
      </c>
      <c r="H21" s="1491"/>
      <c r="I21" s="1491">
        <f t="shared" ref="I21" si="1">+I20-I19</f>
        <v>0.40000000000000036</v>
      </c>
      <c r="J21" s="1491"/>
      <c r="K21" s="1491">
        <f t="shared" ref="K21" si="2">+K20-K19</f>
        <v>0</v>
      </c>
      <c r="L21" s="1491"/>
      <c r="M21" s="1492">
        <f t="shared" ref="M21" si="3">+M20-M19</f>
        <v>9.9999999999999645E-2</v>
      </c>
      <c r="N21" s="1492"/>
      <c r="O21" s="1122"/>
      <c r="P21" s="1120"/>
    </row>
    <row r="22" spans="1:20" ht="19.5" customHeight="1" x14ac:dyDescent="0.2">
      <c r="A22" s="1066"/>
      <c r="B22" s="1114"/>
      <c r="C22" s="785" t="s">
        <v>158</v>
      </c>
      <c r="D22" s="1086"/>
      <c r="E22" s="1489">
        <v>29.8</v>
      </c>
      <c r="F22" s="1489"/>
      <c r="G22" s="1489">
        <v>30.8</v>
      </c>
      <c r="H22" s="1489"/>
      <c r="I22" s="1489">
        <v>32.799999999999997</v>
      </c>
      <c r="J22" s="1489"/>
      <c r="K22" s="1489">
        <v>31</v>
      </c>
      <c r="L22" s="1489"/>
      <c r="M22" s="1490">
        <v>26.9</v>
      </c>
      <c r="N22" s="1490"/>
      <c r="O22" s="1117"/>
      <c r="P22" s="1066"/>
    </row>
    <row r="23" spans="1:20" ht="13.5" customHeight="1" x14ac:dyDescent="0.2">
      <c r="A23" s="1066"/>
      <c r="B23" s="1114"/>
      <c r="C23" s="785" t="s">
        <v>159</v>
      </c>
      <c r="D23" s="1066"/>
      <c r="E23" s="1489">
        <v>11.1</v>
      </c>
      <c r="F23" s="1489"/>
      <c r="G23" s="1489">
        <v>10.8</v>
      </c>
      <c r="H23" s="1489"/>
      <c r="I23" s="1489">
        <v>11</v>
      </c>
      <c r="J23" s="1489"/>
      <c r="K23" s="1489">
        <v>11.7</v>
      </c>
      <c r="L23" s="1489"/>
      <c r="M23" s="1490">
        <v>9.8000000000000007</v>
      </c>
      <c r="N23" s="1490"/>
      <c r="O23" s="1117"/>
      <c r="P23" s="1066"/>
    </row>
    <row r="24" spans="1:20" ht="13.5" customHeight="1" x14ac:dyDescent="0.2">
      <c r="A24" s="1066"/>
      <c r="B24" s="1114"/>
      <c r="C24" s="785" t="s">
        <v>160</v>
      </c>
      <c r="D24" s="1066"/>
      <c r="E24" s="1489">
        <v>10.1</v>
      </c>
      <c r="F24" s="1489"/>
      <c r="G24" s="1489">
        <v>10</v>
      </c>
      <c r="H24" s="1489"/>
      <c r="I24" s="1489">
        <v>10.199999999999999</v>
      </c>
      <c r="J24" s="1489"/>
      <c r="K24" s="1489">
        <v>10.3</v>
      </c>
      <c r="L24" s="1489"/>
      <c r="M24" s="1490">
        <v>9.5</v>
      </c>
      <c r="N24" s="1490"/>
      <c r="O24" s="1117"/>
      <c r="P24" s="1066"/>
    </row>
    <row r="25" spans="1:20" s="1127" customFormat="1" ht="19.5" customHeight="1" x14ac:dyDescent="0.2">
      <c r="A25" s="1124"/>
      <c r="B25" s="1125"/>
      <c r="C25" s="785" t="s">
        <v>189</v>
      </c>
      <c r="D25" s="1086"/>
      <c r="E25" s="1489">
        <v>13.4</v>
      </c>
      <c r="F25" s="1489"/>
      <c r="G25" s="1489">
        <v>13.6</v>
      </c>
      <c r="H25" s="1489"/>
      <c r="I25" s="1489">
        <v>13.5</v>
      </c>
      <c r="J25" s="1489"/>
      <c r="K25" s="1489">
        <v>13.3</v>
      </c>
      <c r="L25" s="1489"/>
      <c r="M25" s="1490">
        <v>11.6</v>
      </c>
      <c r="N25" s="1490"/>
      <c r="O25" s="1126"/>
      <c r="P25" s="1124"/>
    </row>
    <row r="26" spans="1:20" s="1127" customFormat="1" ht="13.5" customHeight="1" x14ac:dyDescent="0.2">
      <c r="A26" s="1124"/>
      <c r="B26" s="1125"/>
      <c r="C26" s="785" t="s">
        <v>190</v>
      </c>
      <c r="D26" s="1086"/>
      <c r="E26" s="1489">
        <v>8.5</v>
      </c>
      <c r="F26" s="1489"/>
      <c r="G26" s="1489">
        <v>8.1999999999999993</v>
      </c>
      <c r="H26" s="1489"/>
      <c r="I26" s="1489">
        <v>9</v>
      </c>
      <c r="J26" s="1489"/>
      <c r="K26" s="1489">
        <v>9.3000000000000007</v>
      </c>
      <c r="L26" s="1489"/>
      <c r="M26" s="1490">
        <v>8.4</v>
      </c>
      <c r="N26" s="1490"/>
      <c r="O26" s="1126"/>
      <c r="P26" s="1124"/>
    </row>
    <row r="27" spans="1:20" s="1127" customFormat="1" ht="13.5" customHeight="1" x14ac:dyDescent="0.2">
      <c r="A27" s="1124"/>
      <c r="B27" s="1125"/>
      <c r="C27" s="785" t="s">
        <v>191</v>
      </c>
      <c r="D27" s="1086"/>
      <c r="E27" s="1489">
        <v>12.7</v>
      </c>
      <c r="F27" s="1489"/>
      <c r="G27" s="1489">
        <v>12.8</v>
      </c>
      <c r="H27" s="1489"/>
      <c r="I27" s="1489">
        <v>12.5</v>
      </c>
      <c r="J27" s="1489"/>
      <c r="K27" s="1489">
        <v>13.7</v>
      </c>
      <c r="L27" s="1489"/>
      <c r="M27" s="1490">
        <v>11.6</v>
      </c>
      <c r="N27" s="1490"/>
      <c r="O27" s="1126"/>
      <c r="P27" s="1124"/>
    </row>
    <row r="28" spans="1:20" s="1127" customFormat="1" ht="13.5" customHeight="1" x14ac:dyDescent="0.2">
      <c r="A28" s="1124"/>
      <c r="B28" s="1125"/>
      <c r="C28" s="785" t="s">
        <v>192</v>
      </c>
      <c r="D28" s="1086"/>
      <c r="E28" s="1489">
        <v>12.6</v>
      </c>
      <c r="F28" s="1489"/>
      <c r="G28" s="1489">
        <v>11.8</v>
      </c>
      <c r="H28" s="1489"/>
      <c r="I28" s="1489">
        <v>13.3</v>
      </c>
      <c r="J28" s="1489"/>
      <c r="K28" s="1489">
        <v>12.6</v>
      </c>
      <c r="L28" s="1489"/>
      <c r="M28" s="1490">
        <v>12.7</v>
      </c>
      <c r="N28" s="1490"/>
      <c r="O28" s="1126"/>
      <c r="P28" s="1124"/>
    </row>
    <row r="29" spans="1:20" s="1127" customFormat="1" ht="13.5" customHeight="1" x14ac:dyDescent="0.2">
      <c r="A29" s="1124"/>
      <c r="B29" s="1125"/>
      <c r="C29" s="785" t="s">
        <v>193</v>
      </c>
      <c r="D29" s="1086"/>
      <c r="E29" s="1489">
        <v>10.8</v>
      </c>
      <c r="F29" s="1489"/>
      <c r="G29" s="1489">
        <v>10.199999999999999</v>
      </c>
      <c r="H29" s="1489"/>
      <c r="I29" s="1489">
        <v>12.9</v>
      </c>
      <c r="J29" s="1489"/>
      <c r="K29" s="1489">
        <v>12.2</v>
      </c>
      <c r="L29" s="1489"/>
      <c r="M29" s="1490">
        <v>8.1</v>
      </c>
      <c r="N29" s="1490"/>
      <c r="O29" s="1126"/>
      <c r="P29" s="1124"/>
    </row>
    <row r="30" spans="1:20" s="1127" customFormat="1" ht="13.5" customHeight="1" x14ac:dyDescent="0.2">
      <c r="A30" s="1124"/>
      <c r="B30" s="1125"/>
      <c r="C30" s="785" t="s">
        <v>131</v>
      </c>
      <c r="D30" s="1086"/>
      <c r="E30" s="1489">
        <v>11.3</v>
      </c>
      <c r="F30" s="1489"/>
      <c r="G30" s="1489">
        <v>12.1</v>
      </c>
      <c r="H30" s="1489"/>
      <c r="I30" s="1489">
        <v>12.6</v>
      </c>
      <c r="J30" s="1489"/>
      <c r="K30" s="1489">
        <v>12.4</v>
      </c>
      <c r="L30" s="1489"/>
      <c r="M30" s="1490">
        <v>11</v>
      </c>
      <c r="N30" s="1490"/>
      <c r="O30" s="1126"/>
      <c r="P30" s="1124"/>
    </row>
    <row r="31" spans="1:20" s="1127" customFormat="1" ht="13.5" customHeight="1" x14ac:dyDescent="0.2">
      <c r="A31" s="1124"/>
      <c r="B31" s="1125"/>
      <c r="C31" s="785" t="s">
        <v>132</v>
      </c>
      <c r="D31" s="1086"/>
      <c r="E31" s="1489">
        <v>13.6</v>
      </c>
      <c r="F31" s="1489"/>
      <c r="G31" s="1489">
        <v>14.7</v>
      </c>
      <c r="H31" s="1489"/>
      <c r="I31" s="1489">
        <v>14.7</v>
      </c>
      <c r="J31" s="1489"/>
      <c r="K31" s="1489">
        <v>14.3</v>
      </c>
      <c r="L31" s="1489"/>
      <c r="M31" s="1490">
        <v>13</v>
      </c>
      <c r="N31" s="1490"/>
      <c r="O31" s="1126"/>
      <c r="P31" s="1124"/>
    </row>
    <row r="32" spans="1:20" ht="19.5" customHeight="1" x14ac:dyDescent="0.2">
      <c r="A32" s="1066"/>
      <c r="B32" s="1114"/>
      <c r="C32" s="1445" t="s">
        <v>194</v>
      </c>
      <c r="D32" s="1445"/>
      <c r="E32" s="1483">
        <v>7.6</v>
      </c>
      <c r="F32" s="1483"/>
      <c r="G32" s="1483">
        <v>7.5</v>
      </c>
      <c r="H32" s="1483"/>
      <c r="I32" s="1483">
        <v>7.6</v>
      </c>
      <c r="J32" s="1483"/>
      <c r="K32" s="1483">
        <v>7.4</v>
      </c>
      <c r="L32" s="1483"/>
      <c r="M32" s="1484">
        <v>6.9</v>
      </c>
      <c r="N32" s="1484"/>
      <c r="O32" s="1117"/>
      <c r="P32" s="1066"/>
    </row>
    <row r="33" spans="1:19" s="1127" customFormat="1" ht="13.5" customHeight="1" x14ac:dyDescent="0.2">
      <c r="A33" s="1124"/>
      <c r="B33" s="1128"/>
      <c r="C33" s="785" t="s">
        <v>72</v>
      </c>
      <c r="D33" s="1086"/>
      <c r="E33" s="1478">
        <v>7.7</v>
      </c>
      <c r="F33" s="1478"/>
      <c r="G33" s="1478">
        <v>7.4</v>
      </c>
      <c r="H33" s="1478"/>
      <c r="I33" s="1478">
        <v>7.5</v>
      </c>
      <c r="J33" s="1478"/>
      <c r="K33" s="1478">
        <v>7.6</v>
      </c>
      <c r="L33" s="1478"/>
      <c r="M33" s="1479">
        <v>7.3</v>
      </c>
      <c r="N33" s="1479"/>
      <c r="O33" s="1126"/>
      <c r="P33" s="1124"/>
    </row>
    <row r="34" spans="1:19" s="1127" customFormat="1" ht="13.5" customHeight="1" x14ac:dyDescent="0.2">
      <c r="A34" s="1124"/>
      <c r="B34" s="1128"/>
      <c r="C34" s="785" t="s">
        <v>71</v>
      </c>
      <c r="D34" s="1086"/>
      <c r="E34" s="1478">
        <v>7.6</v>
      </c>
      <c r="F34" s="1478"/>
      <c r="G34" s="1478">
        <v>7.6</v>
      </c>
      <c r="H34" s="1478"/>
      <c r="I34" s="1478">
        <v>7.7</v>
      </c>
      <c r="J34" s="1478"/>
      <c r="K34" s="1478">
        <v>7.1</v>
      </c>
      <c r="L34" s="1478"/>
      <c r="M34" s="1479">
        <v>6.6</v>
      </c>
      <c r="N34" s="1479"/>
      <c r="O34" s="1126"/>
      <c r="P34" s="1124"/>
    </row>
    <row r="35" spans="1:19" s="1123" customFormat="1" ht="13.5" customHeight="1" x14ac:dyDescent="0.2">
      <c r="A35" s="1120"/>
      <c r="B35" s="1121"/>
      <c r="C35" s="1299" t="s">
        <v>195</v>
      </c>
      <c r="D35" s="1120"/>
      <c r="E35" s="1491">
        <f>+E34-E33</f>
        <v>-0.10000000000000053</v>
      </c>
      <c r="F35" s="1491"/>
      <c r="G35" s="1491">
        <f t="shared" ref="G35" si="4">+G34-G33</f>
        <v>0.19999999999999929</v>
      </c>
      <c r="H35" s="1491"/>
      <c r="I35" s="1491">
        <f t="shared" ref="I35" si="5">+I34-I33</f>
        <v>0.20000000000000018</v>
      </c>
      <c r="J35" s="1491"/>
      <c r="K35" s="1491">
        <f t="shared" ref="K35" si="6">+K34-K33</f>
        <v>-0.5</v>
      </c>
      <c r="L35" s="1491"/>
      <c r="M35" s="1492">
        <f t="shared" ref="M35" si="7">+M34-M33</f>
        <v>-0.70000000000000018</v>
      </c>
      <c r="N35" s="1492"/>
      <c r="O35" s="1122"/>
      <c r="P35" s="1120"/>
    </row>
    <row r="36" spans="1:19" s="1089" customFormat="1" ht="12.75" customHeight="1" thickBot="1" x14ac:dyDescent="0.25">
      <c r="A36" s="1086"/>
      <c r="B36" s="1131"/>
      <c r="C36" s="788"/>
      <c r="D36" s="1324"/>
      <c r="E36" s="1094"/>
      <c r="F36" s="1325"/>
      <c r="G36" s="1094"/>
      <c r="H36" s="1325"/>
      <c r="I36" s="1094"/>
      <c r="J36" s="1094"/>
      <c r="K36" s="1094"/>
      <c r="L36" s="1094"/>
      <c r="M36" s="1448"/>
      <c r="N36" s="1448"/>
      <c r="O36" s="1097"/>
      <c r="P36" s="1086"/>
    </row>
    <row r="37" spans="1:19" s="1089" customFormat="1" ht="13.5" customHeight="1" thickBot="1" x14ac:dyDescent="0.25">
      <c r="A37" s="1086"/>
      <c r="B37" s="1131"/>
      <c r="C37" s="1486" t="s">
        <v>562</v>
      </c>
      <c r="D37" s="1487"/>
      <c r="E37" s="1487"/>
      <c r="F37" s="1487"/>
      <c r="G37" s="1487"/>
      <c r="H37" s="1487"/>
      <c r="I37" s="1487"/>
      <c r="J37" s="1487"/>
      <c r="K37" s="1487"/>
      <c r="L37" s="1487"/>
      <c r="M37" s="1487"/>
      <c r="N37" s="1488"/>
      <c r="O37" s="1097"/>
      <c r="P37" s="1086"/>
    </row>
    <row r="38" spans="1:19" s="1089" customFormat="1" ht="3" customHeight="1" x14ac:dyDescent="0.2">
      <c r="A38" s="1086"/>
      <c r="B38" s="1131"/>
      <c r="C38" s="1465" t="s">
        <v>161</v>
      </c>
      <c r="D38" s="1466"/>
      <c r="E38" s="1116"/>
      <c r="F38" s="1116"/>
      <c r="G38" s="1116"/>
      <c r="H38" s="1116"/>
      <c r="I38" s="1116"/>
      <c r="J38" s="1116"/>
      <c r="K38" s="1326"/>
      <c r="L38" s="1116"/>
      <c r="M38" s="1116"/>
      <c r="N38" s="1116"/>
      <c r="O38" s="1097"/>
      <c r="P38" s="1086"/>
    </row>
    <row r="39" spans="1:19" ht="12.75" customHeight="1" x14ac:dyDescent="0.2">
      <c r="A39" s="1066"/>
      <c r="B39" s="1114"/>
      <c r="C39" s="1494"/>
      <c r="D39" s="1494"/>
      <c r="E39" s="1059" t="s">
        <v>34</v>
      </c>
      <c r="F39" s="1060" t="s">
        <v>34</v>
      </c>
      <c r="G39" s="1059" t="s">
        <v>669</v>
      </c>
      <c r="H39" s="1060" t="s">
        <v>34</v>
      </c>
      <c r="I39" s="1061"/>
      <c r="J39" s="1060" t="s">
        <v>34</v>
      </c>
      <c r="K39" s="1062" t="s">
        <v>34</v>
      </c>
      <c r="L39" s="1063" t="s">
        <v>670</v>
      </c>
      <c r="M39" s="1063" t="s">
        <v>34</v>
      </c>
      <c r="N39" s="1064"/>
      <c r="O39" s="1054"/>
      <c r="P39" s="1074"/>
    </row>
    <row r="40" spans="1:19" s="1089" customFormat="1" ht="12.75" customHeight="1" x14ac:dyDescent="0.2">
      <c r="A40" s="1086"/>
      <c r="B40" s="1131"/>
      <c r="C40" s="1097"/>
      <c r="D40" s="1097"/>
      <c r="E40" s="1455" t="str">
        <f>+E7</f>
        <v>2.º trimestre</v>
      </c>
      <c r="F40" s="1455"/>
      <c r="G40" s="1455" t="str">
        <f>+G7</f>
        <v>3.º trimestre</v>
      </c>
      <c r="H40" s="1455"/>
      <c r="I40" s="1455" t="str">
        <f>+I7</f>
        <v>4.º trimestre</v>
      </c>
      <c r="J40" s="1455"/>
      <c r="K40" s="1455" t="str">
        <f>+K7</f>
        <v>1.º trimestre</v>
      </c>
      <c r="L40" s="1455"/>
      <c r="M40" s="1455" t="str">
        <f>+M7</f>
        <v>2.º trimestre</v>
      </c>
      <c r="N40" s="1455"/>
      <c r="O40" s="1097"/>
      <c r="P40" s="1086"/>
    </row>
    <row r="41" spans="1:19" s="1089" customFormat="1" ht="12.75" customHeight="1" x14ac:dyDescent="0.2">
      <c r="A41" s="1086"/>
      <c r="B41" s="1131"/>
      <c r="C41" s="1097"/>
      <c r="D41" s="1097"/>
      <c r="E41" s="798" t="s">
        <v>162</v>
      </c>
      <c r="F41" s="798" t="s">
        <v>107</v>
      </c>
      <c r="G41" s="798" t="s">
        <v>162</v>
      </c>
      <c r="H41" s="798" t="s">
        <v>107</v>
      </c>
      <c r="I41" s="799" t="s">
        <v>162</v>
      </c>
      <c r="J41" s="799" t="s">
        <v>107</v>
      </c>
      <c r="K41" s="799" t="s">
        <v>162</v>
      </c>
      <c r="L41" s="799" t="s">
        <v>107</v>
      </c>
      <c r="M41" s="799" t="s">
        <v>162</v>
      </c>
      <c r="N41" s="799" t="s">
        <v>107</v>
      </c>
      <c r="O41" s="1097"/>
      <c r="P41" s="1086"/>
    </row>
    <row r="42" spans="1:19" s="1089" customFormat="1" ht="18.75" customHeight="1" x14ac:dyDescent="0.2">
      <c r="A42" s="1086"/>
      <c r="B42" s="1131"/>
      <c r="C42" s="1445" t="s">
        <v>182</v>
      </c>
      <c r="D42" s="1445"/>
      <c r="E42" s="1327">
        <v>620.4</v>
      </c>
      <c r="F42" s="1315">
        <f>+E42/E42*100</f>
        <v>100</v>
      </c>
      <c r="G42" s="1327">
        <v>618.79999999999995</v>
      </c>
      <c r="H42" s="1315">
        <f>+G42/G42*100</f>
        <v>100</v>
      </c>
      <c r="I42" s="1327">
        <v>633.9</v>
      </c>
      <c r="J42" s="1315">
        <f>+I42/I42*100</f>
        <v>100</v>
      </c>
      <c r="K42" s="1327">
        <v>640.20000000000005</v>
      </c>
      <c r="L42" s="1315">
        <f>+K42/K42*100</f>
        <v>100</v>
      </c>
      <c r="M42" s="1328">
        <v>559.29999999999995</v>
      </c>
      <c r="N42" s="1316">
        <f>+M42/M42*100</f>
        <v>100</v>
      </c>
      <c r="O42" s="1097"/>
      <c r="P42" s="1086"/>
      <c r="S42" s="1700"/>
    </row>
    <row r="43" spans="1:19" s="1089" customFormat="1" ht="14.25" customHeight="1" x14ac:dyDescent="0.2">
      <c r="A43" s="1086"/>
      <c r="B43" s="1131"/>
      <c r="C43" s="1329"/>
      <c r="D43" s="1299" t="s">
        <v>72</v>
      </c>
      <c r="E43" s="1330">
        <v>318.8</v>
      </c>
      <c r="F43" s="1317">
        <f>+E43/E42*100</f>
        <v>51.386202450032236</v>
      </c>
      <c r="G43" s="1330">
        <v>305.3</v>
      </c>
      <c r="H43" s="1317">
        <f>+G43/G42*100</f>
        <v>49.337427278603755</v>
      </c>
      <c r="I43" s="1330">
        <v>321.10000000000002</v>
      </c>
      <c r="J43" s="1317">
        <f>+I43/I42*100</f>
        <v>50.654677393910717</v>
      </c>
      <c r="K43" s="1330">
        <v>326.10000000000002</v>
      </c>
      <c r="L43" s="1317">
        <f>+K43/K42*100</f>
        <v>50.937207122774133</v>
      </c>
      <c r="M43" s="1331">
        <v>285</v>
      </c>
      <c r="N43" s="1318">
        <f>+M43/M42*100</f>
        <v>50.956552833899529</v>
      </c>
      <c r="O43" s="1097"/>
      <c r="P43" s="1086"/>
      <c r="S43" s="1700"/>
    </row>
    <row r="44" spans="1:19" s="1089" customFormat="1" ht="14.25" customHeight="1" x14ac:dyDescent="0.2">
      <c r="A44" s="1086"/>
      <c r="B44" s="1131"/>
      <c r="C44" s="1329"/>
      <c r="D44" s="1299" t="s">
        <v>71</v>
      </c>
      <c r="E44" s="1330">
        <v>301.60000000000002</v>
      </c>
      <c r="F44" s="1317">
        <f>+E44/E42*100</f>
        <v>48.613797549967771</v>
      </c>
      <c r="G44" s="1330">
        <v>313.5</v>
      </c>
      <c r="H44" s="1317">
        <f>+G44/G42*100</f>
        <v>50.662572721396259</v>
      </c>
      <c r="I44" s="1330">
        <v>312.8</v>
      </c>
      <c r="J44" s="1317">
        <f>+I44/I42*100</f>
        <v>49.34532260608929</v>
      </c>
      <c r="K44" s="1330">
        <v>314.10000000000002</v>
      </c>
      <c r="L44" s="1317">
        <f>+K44/K42*100</f>
        <v>49.062792877225867</v>
      </c>
      <c r="M44" s="1331">
        <v>274.3</v>
      </c>
      <c r="N44" s="1318">
        <f>+M44/M42*100</f>
        <v>49.043447166100492</v>
      </c>
      <c r="O44" s="1097"/>
      <c r="P44" s="1086"/>
      <c r="S44" s="1700"/>
    </row>
    <row r="45" spans="1:19" s="1089" customFormat="1" ht="18.75" customHeight="1" x14ac:dyDescent="0.2">
      <c r="A45" s="1086"/>
      <c r="B45" s="1131"/>
      <c r="C45" s="785" t="s">
        <v>158</v>
      </c>
      <c r="D45" s="791"/>
      <c r="E45" s="1332">
        <v>104.7</v>
      </c>
      <c r="F45" s="1319">
        <f>+E45/E$42*100</f>
        <v>16.876208897485494</v>
      </c>
      <c r="G45" s="1333">
        <v>118.3</v>
      </c>
      <c r="H45" s="1319">
        <f>+G45/G$42*100</f>
        <v>19.117647058823533</v>
      </c>
      <c r="I45" s="1333">
        <v>122.3</v>
      </c>
      <c r="J45" s="1319">
        <f>+I45/I$42*100</f>
        <v>19.293263921754221</v>
      </c>
      <c r="K45" s="1333">
        <v>113.5</v>
      </c>
      <c r="L45" s="1319">
        <f>+K45/K$42*100</f>
        <v>17.728834739144016</v>
      </c>
      <c r="M45" s="1334">
        <v>95.4</v>
      </c>
      <c r="N45" s="1320">
        <f>+M45/M$42*100</f>
        <v>17.057035580189524</v>
      </c>
      <c r="O45" s="1097"/>
      <c r="P45" s="1086"/>
      <c r="S45" s="1700"/>
    </row>
    <row r="46" spans="1:19" s="1089" customFormat="1" ht="14.25" customHeight="1" x14ac:dyDescent="0.2">
      <c r="A46" s="1086"/>
      <c r="B46" s="1131"/>
      <c r="C46" s="788"/>
      <c r="D46" s="1321" t="s">
        <v>72</v>
      </c>
      <c r="E46" s="1335">
        <v>51.1</v>
      </c>
      <c r="F46" s="1317">
        <f>+E46/E45*100</f>
        <v>48.806112702960839</v>
      </c>
      <c r="G46" s="1336">
        <v>55.2</v>
      </c>
      <c r="H46" s="1317">
        <f>+G46/G45*100</f>
        <v>46.661031276415891</v>
      </c>
      <c r="I46" s="1336">
        <v>63.8</v>
      </c>
      <c r="J46" s="1317">
        <f>+I46/I45*100</f>
        <v>52.166802943581359</v>
      </c>
      <c r="K46" s="1336">
        <v>57</v>
      </c>
      <c r="L46" s="1317">
        <f>+K46/K45*100</f>
        <v>50.220264317180622</v>
      </c>
      <c r="M46" s="1337">
        <v>49.6</v>
      </c>
      <c r="N46" s="1318">
        <f>+M46/M45*100</f>
        <v>51.991614255765192</v>
      </c>
      <c r="O46" s="1097"/>
      <c r="P46" s="1086"/>
      <c r="S46" s="1700"/>
    </row>
    <row r="47" spans="1:19" s="1089" customFormat="1" ht="14.25" customHeight="1" x14ac:dyDescent="0.2">
      <c r="A47" s="1086"/>
      <c r="B47" s="1131"/>
      <c r="C47" s="788"/>
      <c r="D47" s="1321" t="s">
        <v>71</v>
      </c>
      <c r="E47" s="1335">
        <v>53.6</v>
      </c>
      <c r="F47" s="1317">
        <f>+E47/E45*100</f>
        <v>51.193887297039161</v>
      </c>
      <c r="G47" s="1336">
        <v>63.1</v>
      </c>
      <c r="H47" s="1317">
        <f>+G47/G45*100</f>
        <v>53.338968723584109</v>
      </c>
      <c r="I47" s="1336">
        <v>58.5</v>
      </c>
      <c r="J47" s="1317">
        <f>+I47/I45*100</f>
        <v>47.833197056418641</v>
      </c>
      <c r="K47" s="1336">
        <v>56.5</v>
      </c>
      <c r="L47" s="1317">
        <f>+K47/K45*100</f>
        <v>49.779735682819378</v>
      </c>
      <c r="M47" s="1337">
        <v>45.9</v>
      </c>
      <c r="N47" s="1318">
        <f>+M47/M45*100</f>
        <v>48.113207547169807</v>
      </c>
      <c r="O47" s="1097"/>
      <c r="P47" s="1086"/>
      <c r="S47" s="1700"/>
    </row>
    <row r="48" spans="1:19" s="1089" customFormat="1" ht="18.75" customHeight="1" x14ac:dyDescent="0.2">
      <c r="A48" s="1086"/>
      <c r="B48" s="1131"/>
      <c r="C48" s="785" t="s">
        <v>557</v>
      </c>
      <c r="D48" s="791"/>
      <c r="E48" s="1332">
        <v>138.6</v>
      </c>
      <c r="F48" s="1319">
        <f>+E48/E$42*100</f>
        <v>22.340425531914892</v>
      </c>
      <c r="G48" s="1333">
        <v>132.1</v>
      </c>
      <c r="H48" s="1319">
        <f>+G48/G$42*100</f>
        <v>21.347769877181644</v>
      </c>
      <c r="I48" s="1333">
        <v>135.69999999999999</v>
      </c>
      <c r="J48" s="1319">
        <f>+I48/I$42*100</f>
        <v>21.407162012935792</v>
      </c>
      <c r="K48" s="1333">
        <v>154.5</v>
      </c>
      <c r="L48" s="1319">
        <f>+K48/K$42*100</f>
        <v>24.133083411433926</v>
      </c>
      <c r="M48" s="1334">
        <v>130.1</v>
      </c>
      <c r="N48" s="1320">
        <f>+M48/M$42*100</f>
        <v>23.261219381369568</v>
      </c>
      <c r="O48" s="1097"/>
      <c r="P48" s="1086"/>
      <c r="S48" s="1700"/>
    </row>
    <row r="49" spans="1:19" s="1089" customFormat="1" ht="14.25" customHeight="1" x14ac:dyDescent="0.2">
      <c r="A49" s="1086"/>
      <c r="B49" s="1131"/>
      <c r="C49" s="788"/>
      <c r="D49" s="1321" t="s">
        <v>72</v>
      </c>
      <c r="E49" s="1336">
        <v>70</v>
      </c>
      <c r="F49" s="1317">
        <f>+E49/E48*100</f>
        <v>50.505050505050505</v>
      </c>
      <c r="G49" s="1336">
        <v>64.3</v>
      </c>
      <c r="H49" s="1317">
        <f>+G49/G48*100</f>
        <v>48.675246025738076</v>
      </c>
      <c r="I49" s="1336">
        <v>64.7</v>
      </c>
      <c r="J49" s="1317">
        <f>+I49/I48*100</f>
        <v>47.67870302137068</v>
      </c>
      <c r="K49" s="1336">
        <v>71.2</v>
      </c>
      <c r="L49" s="1317">
        <f>+K49/K48*100</f>
        <v>46.08414239482201</v>
      </c>
      <c r="M49" s="1337">
        <v>61.7</v>
      </c>
      <c r="N49" s="1318">
        <f>+M49/M48*100</f>
        <v>47.425057647963108</v>
      </c>
      <c r="O49" s="1097"/>
      <c r="P49" s="1086"/>
      <c r="S49" s="1700"/>
    </row>
    <row r="50" spans="1:19" s="1089" customFormat="1" ht="14.25" customHeight="1" x14ac:dyDescent="0.2">
      <c r="A50" s="1086"/>
      <c r="B50" s="1131"/>
      <c r="C50" s="788"/>
      <c r="D50" s="1321" t="s">
        <v>71</v>
      </c>
      <c r="E50" s="1335">
        <v>68.7</v>
      </c>
      <c r="F50" s="1317">
        <f>+E50/E48*100</f>
        <v>49.567099567099568</v>
      </c>
      <c r="G50" s="1336">
        <v>67.8</v>
      </c>
      <c r="H50" s="1317">
        <f>+G50/G48*100</f>
        <v>51.324753974261924</v>
      </c>
      <c r="I50" s="1336">
        <v>70.900000000000006</v>
      </c>
      <c r="J50" s="1317">
        <f>+I50/I48*100</f>
        <v>52.2476050110538</v>
      </c>
      <c r="K50" s="1336">
        <v>83.3</v>
      </c>
      <c r="L50" s="1317">
        <f>+K50/K48*100</f>
        <v>53.915857605177997</v>
      </c>
      <c r="M50" s="1337">
        <v>68.400000000000006</v>
      </c>
      <c r="N50" s="1318">
        <f>+M50/M48*100</f>
        <v>52.574942352036899</v>
      </c>
      <c r="O50" s="1097"/>
      <c r="P50" s="1086"/>
      <c r="S50" s="1700"/>
    </row>
    <row r="51" spans="1:19" s="1089" customFormat="1" ht="18.75" customHeight="1" x14ac:dyDescent="0.2">
      <c r="A51" s="1086"/>
      <c r="B51" s="1131"/>
      <c r="C51" s="785" t="s">
        <v>558</v>
      </c>
      <c r="D51" s="791"/>
      <c r="E51" s="1332">
        <v>142.5</v>
      </c>
      <c r="F51" s="1319">
        <f>+E51/E$42*100</f>
        <v>22.969052224371374</v>
      </c>
      <c r="G51" s="1333">
        <v>137.9</v>
      </c>
      <c r="H51" s="1319">
        <f>+G51/G$42*100</f>
        <v>22.28506787330317</v>
      </c>
      <c r="I51" s="1333">
        <v>141.4</v>
      </c>
      <c r="J51" s="1319">
        <f>+I51/I$42*100</f>
        <v>22.306357469632434</v>
      </c>
      <c r="K51" s="1333">
        <v>138.5</v>
      </c>
      <c r="L51" s="1319">
        <f>+K51/K$42*100</f>
        <v>21.633864417369569</v>
      </c>
      <c r="M51" s="1334">
        <v>112.4</v>
      </c>
      <c r="N51" s="1320">
        <f>+M51/M$42*100</f>
        <v>20.096549258001076</v>
      </c>
      <c r="O51" s="1097"/>
      <c r="P51" s="1086"/>
      <c r="S51" s="1700"/>
    </row>
    <row r="52" spans="1:19" s="1089" customFormat="1" ht="14.25" customHeight="1" x14ac:dyDescent="0.2">
      <c r="A52" s="1086"/>
      <c r="B52" s="1131"/>
      <c r="C52" s="788"/>
      <c r="D52" s="1321" t="s">
        <v>72</v>
      </c>
      <c r="E52" s="1336">
        <v>68.400000000000006</v>
      </c>
      <c r="F52" s="1317">
        <f>+E52/E51*100</f>
        <v>48.000000000000007</v>
      </c>
      <c r="G52" s="1336">
        <v>63</v>
      </c>
      <c r="H52" s="1317">
        <f>+G52/G51*100</f>
        <v>45.685279187817258</v>
      </c>
      <c r="I52" s="1336">
        <v>64.900000000000006</v>
      </c>
      <c r="J52" s="1317">
        <f>+I52/I51*100</f>
        <v>45.898161244695899</v>
      </c>
      <c r="K52" s="1336">
        <v>62.9</v>
      </c>
      <c r="L52" s="1317">
        <f>+K52/K51*100</f>
        <v>45.415162454873645</v>
      </c>
      <c r="M52" s="1337">
        <v>49.8</v>
      </c>
      <c r="N52" s="1318">
        <f>+M52/M51*100</f>
        <v>44.306049822064054</v>
      </c>
      <c r="O52" s="1097"/>
      <c r="P52" s="1086"/>
      <c r="S52" s="1700"/>
    </row>
    <row r="53" spans="1:19" s="1089" customFormat="1" ht="14.25" customHeight="1" x14ac:dyDescent="0.2">
      <c r="A53" s="1086"/>
      <c r="B53" s="1131"/>
      <c r="C53" s="788"/>
      <c r="D53" s="1321" t="s">
        <v>71</v>
      </c>
      <c r="E53" s="1336">
        <v>74.099999999999994</v>
      </c>
      <c r="F53" s="1317">
        <f>+E53/E51*100</f>
        <v>51.999999999999993</v>
      </c>
      <c r="G53" s="1336">
        <v>74.900000000000006</v>
      </c>
      <c r="H53" s="1317">
        <f>+G53/G51*100</f>
        <v>54.314720812182749</v>
      </c>
      <c r="I53" s="1336">
        <v>76.400000000000006</v>
      </c>
      <c r="J53" s="1317">
        <f>+I53/I51*100</f>
        <v>54.031117397454032</v>
      </c>
      <c r="K53" s="1336">
        <v>75.5</v>
      </c>
      <c r="L53" s="1317">
        <f>+K53/K51*100</f>
        <v>54.512635379061372</v>
      </c>
      <c r="M53" s="1337">
        <v>62.6</v>
      </c>
      <c r="N53" s="1318">
        <f>+M53/M51*100</f>
        <v>55.693950177935946</v>
      </c>
      <c r="O53" s="1097"/>
      <c r="P53" s="1086"/>
      <c r="S53" s="1700"/>
    </row>
    <row r="54" spans="1:19" s="1089" customFormat="1" ht="18.75" customHeight="1" x14ac:dyDescent="0.2">
      <c r="A54" s="1086"/>
      <c r="B54" s="1131"/>
      <c r="C54" s="785" t="s">
        <v>160</v>
      </c>
      <c r="D54" s="791"/>
      <c r="E54" s="1333">
        <v>234.6</v>
      </c>
      <c r="F54" s="1319">
        <f>+E54/E$42*100</f>
        <v>37.814313346228239</v>
      </c>
      <c r="G54" s="1333">
        <v>230.5</v>
      </c>
      <c r="H54" s="1319">
        <f>+G54/G$42*100</f>
        <v>37.24951519069166</v>
      </c>
      <c r="I54" s="1333">
        <v>234.5</v>
      </c>
      <c r="J54" s="1319">
        <f>+I54/I$42*100</f>
        <v>36.993216595677552</v>
      </c>
      <c r="K54" s="1333">
        <v>233.6</v>
      </c>
      <c r="L54" s="1319">
        <f>+K54/K$42*100</f>
        <v>36.488597313339575</v>
      </c>
      <c r="M54" s="1334">
        <v>221.4</v>
      </c>
      <c r="N54" s="1320">
        <f>+M54/M$42*100</f>
        <v>39.58519578043984</v>
      </c>
      <c r="O54" s="1097"/>
      <c r="P54" s="1086"/>
      <c r="S54" s="1700"/>
    </row>
    <row r="55" spans="1:19" s="1089" customFormat="1" ht="14.25" customHeight="1" x14ac:dyDescent="0.2">
      <c r="A55" s="1086"/>
      <c r="B55" s="1131"/>
      <c r="C55" s="788"/>
      <c r="D55" s="1321" t="s">
        <v>72</v>
      </c>
      <c r="E55" s="1336">
        <v>129.4</v>
      </c>
      <c r="F55" s="1317">
        <f>+E55/E54*100</f>
        <v>55.157715260017056</v>
      </c>
      <c r="G55" s="1336">
        <v>122.9</v>
      </c>
      <c r="H55" s="1317">
        <f>+G55/G54*100</f>
        <v>53.318872017353577</v>
      </c>
      <c r="I55" s="1336">
        <v>127.6</v>
      </c>
      <c r="J55" s="1317">
        <f>+I55/I54*100</f>
        <v>54.413646055437091</v>
      </c>
      <c r="K55" s="1336">
        <v>134.9</v>
      </c>
      <c r="L55" s="1317">
        <f>+K55/K54*100</f>
        <v>57.74828767123288</v>
      </c>
      <c r="M55" s="1337">
        <v>124</v>
      </c>
      <c r="N55" s="1318">
        <f>+M55/M54*100</f>
        <v>56.007226738934058</v>
      </c>
      <c r="O55" s="1097"/>
      <c r="P55" s="1086"/>
      <c r="S55" s="1700"/>
    </row>
    <row r="56" spans="1:19" s="1089" customFormat="1" ht="14.25" customHeight="1" x14ac:dyDescent="0.2">
      <c r="A56" s="1086"/>
      <c r="B56" s="1131"/>
      <c r="C56" s="788"/>
      <c r="D56" s="1321" t="s">
        <v>71</v>
      </c>
      <c r="E56" s="1336">
        <v>105.2</v>
      </c>
      <c r="F56" s="1317">
        <f>+E56/E54*100</f>
        <v>44.842284739982951</v>
      </c>
      <c r="G56" s="1336">
        <v>107.6</v>
      </c>
      <c r="H56" s="1317">
        <f>+G56/G54*100</f>
        <v>46.681127982646423</v>
      </c>
      <c r="I56" s="1336">
        <v>106.9</v>
      </c>
      <c r="J56" s="1317">
        <f>+I56/I54*100</f>
        <v>45.586353944562902</v>
      </c>
      <c r="K56" s="1336">
        <v>98.7</v>
      </c>
      <c r="L56" s="1317">
        <f>+K56/K54*100</f>
        <v>42.251712328767127</v>
      </c>
      <c r="M56" s="1337">
        <v>97.4</v>
      </c>
      <c r="N56" s="1318">
        <f>+M56/M54*100</f>
        <v>43.992773261065942</v>
      </c>
      <c r="O56" s="1097"/>
      <c r="P56" s="1086"/>
      <c r="S56" s="1700"/>
    </row>
    <row r="57" spans="1:19" s="868" customFormat="1" ht="12" customHeight="1" x14ac:dyDescent="0.2">
      <c r="A57" s="899"/>
      <c r="B57" s="900"/>
      <c r="C57" s="901" t="s">
        <v>429</v>
      </c>
      <c r="D57" s="902"/>
      <c r="E57" s="903"/>
      <c r="F57" s="1065"/>
      <c r="G57" s="903"/>
      <c r="H57" s="1065"/>
      <c r="I57" s="903"/>
      <c r="J57" s="1065"/>
      <c r="K57" s="903"/>
      <c r="L57" s="1065"/>
      <c r="M57" s="903"/>
      <c r="N57" s="1065"/>
      <c r="O57" s="904"/>
      <c r="P57" s="895"/>
    </row>
    <row r="58" spans="1:19" s="1134" customFormat="1" ht="13.5" customHeight="1" x14ac:dyDescent="0.2">
      <c r="A58" s="1132"/>
      <c r="B58" s="1129"/>
      <c r="C58" s="1100" t="s">
        <v>409</v>
      </c>
      <c r="D58" s="788"/>
      <c r="E58" s="1493" t="s">
        <v>88</v>
      </c>
      <c r="F58" s="1493"/>
      <c r="G58" s="1493"/>
      <c r="H58" s="1493"/>
      <c r="I58" s="1493"/>
      <c r="J58" s="1493"/>
      <c r="K58" s="1493"/>
      <c r="L58" s="1493"/>
      <c r="M58" s="1493"/>
      <c r="N58" s="1493"/>
      <c r="O58" s="1133"/>
      <c r="P58" s="1132"/>
    </row>
    <row r="59" spans="1:19" ht="13.5" customHeight="1" x14ac:dyDescent="0.2">
      <c r="A59" s="1066"/>
      <c r="B59" s="1135">
        <v>8</v>
      </c>
      <c r="C59" s="1459">
        <v>42583</v>
      </c>
      <c r="D59" s="1459"/>
      <c r="E59" s="1054"/>
      <c r="F59" s="1054"/>
      <c r="G59" s="1054"/>
      <c r="H59" s="1054"/>
      <c r="I59" s="1054"/>
      <c r="J59" s="1054"/>
      <c r="K59" s="1054"/>
      <c r="L59" s="1054"/>
      <c r="M59" s="1054"/>
      <c r="N59" s="1054"/>
      <c r="O59" s="1136"/>
      <c r="P59" s="1066"/>
    </row>
  </sheetData>
  <mergeCells count="163">
    <mergeCell ref="C42:D42"/>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G39 L39 G6 L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504" t="s">
        <v>410</v>
      </c>
      <c r="C1" s="1504"/>
      <c r="D1" s="1504"/>
      <c r="E1" s="137"/>
      <c r="F1" s="137"/>
      <c r="G1" s="137"/>
      <c r="H1" s="137"/>
      <c r="I1" s="137"/>
      <c r="J1" s="137"/>
      <c r="K1" s="137"/>
      <c r="L1" s="137"/>
      <c r="M1" s="137"/>
      <c r="N1" s="137"/>
      <c r="O1" s="137"/>
      <c r="P1" s="137"/>
      <c r="Q1" s="137"/>
      <c r="R1" s="137"/>
      <c r="S1" s="135"/>
    </row>
    <row r="2" spans="1:19" ht="6" customHeight="1" x14ac:dyDescent="0.2">
      <c r="A2" s="135"/>
      <c r="B2" s="608"/>
      <c r="C2" s="608"/>
      <c r="D2" s="608"/>
      <c r="E2" s="231"/>
      <c r="F2" s="231"/>
      <c r="G2" s="231"/>
      <c r="H2" s="231"/>
      <c r="I2" s="231"/>
      <c r="J2" s="231"/>
      <c r="K2" s="231"/>
      <c r="L2" s="231"/>
      <c r="M2" s="231"/>
      <c r="N2" s="231"/>
      <c r="O2" s="231"/>
      <c r="P2" s="231"/>
      <c r="Q2" s="231"/>
      <c r="R2" s="232"/>
      <c r="S2" s="137"/>
    </row>
    <row r="3" spans="1:19" ht="10.5" customHeight="1" thickBot="1" x14ac:dyDescent="0.25">
      <c r="A3" s="135"/>
      <c r="B3" s="137"/>
      <c r="C3" s="137"/>
      <c r="D3" s="137"/>
      <c r="E3" s="579"/>
      <c r="F3" s="579"/>
      <c r="G3" s="137"/>
      <c r="H3" s="137"/>
      <c r="I3" s="137"/>
      <c r="J3" s="137"/>
      <c r="K3" s="137"/>
      <c r="L3" s="137"/>
      <c r="M3" s="137"/>
      <c r="N3" s="137"/>
      <c r="O3" s="137"/>
      <c r="P3" s="579"/>
      <c r="Q3" s="579" t="s">
        <v>70</v>
      </c>
      <c r="R3" s="233"/>
      <c r="S3" s="137"/>
    </row>
    <row r="4" spans="1:19" ht="13.5" customHeight="1" thickBot="1" x14ac:dyDescent="0.25">
      <c r="A4" s="135"/>
      <c r="B4" s="137"/>
      <c r="C4" s="396" t="s">
        <v>411</v>
      </c>
      <c r="D4" s="401"/>
      <c r="E4" s="402"/>
      <c r="F4" s="402"/>
      <c r="G4" s="402"/>
      <c r="H4" s="402"/>
      <c r="I4" s="402"/>
      <c r="J4" s="402"/>
      <c r="K4" s="402"/>
      <c r="L4" s="402"/>
      <c r="M4" s="402"/>
      <c r="N4" s="402"/>
      <c r="O4" s="402"/>
      <c r="P4" s="402"/>
      <c r="Q4" s="403"/>
      <c r="R4" s="233"/>
      <c r="S4" s="137"/>
    </row>
    <row r="5" spans="1:19" ht="12" customHeight="1" x14ac:dyDescent="0.2">
      <c r="A5" s="135"/>
      <c r="B5" s="137"/>
      <c r="C5" s="952" t="s">
        <v>78</v>
      </c>
      <c r="D5" s="952"/>
      <c r="E5" s="184"/>
      <c r="F5" s="184"/>
      <c r="G5" s="184"/>
      <c r="H5" s="184"/>
      <c r="I5" s="184"/>
      <c r="J5" s="184"/>
      <c r="K5" s="184"/>
      <c r="L5" s="184"/>
      <c r="M5" s="184"/>
      <c r="N5" s="184"/>
      <c r="O5" s="184"/>
      <c r="P5" s="184"/>
      <c r="Q5" s="184"/>
      <c r="R5" s="233"/>
      <c r="S5" s="137"/>
    </row>
    <row r="6" spans="1:19" s="96" customFormat="1" ht="13.5" customHeight="1" x14ac:dyDescent="0.2">
      <c r="A6" s="163"/>
      <c r="B6" s="172"/>
      <c r="C6" s="1501" t="s">
        <v>128</v>
      </c>
      <c r="D6" s="1502"/>
      <c r="E6" s="1502"/>
      <c r="F6" s="1502"/>
      <c r="G6" s="1502"/>
      <c r="H6" s="1502"/>
      <c r="I6" s="1502"/>
      <c r="J6" s="1502"/>
      <c r="K6" s="1502"/>
      <c r="L6" s="1502"/>
      <c r="M6" s="1502"/>
      <c r="N6" s="1502"/>
      <c r="O6" s="1502"/>
      <c r="P6" s="1502"/>
      <c r="Q6" s="1503"/>
      <c r="R6" s="233"/>
      <c r="S6" s="2"/>
    </row>
    <row r="7" spans="1:19" s="96" customFormat="1" ht="3.75" customHeight="1" x14ac:dyDescent="0.2">
      <c r="A7" s="163"/>
      <c r="B7" s="172"/>
      <c r="C7" s="953"/>
      <c r="D7" s="953"/>
      <c r="E7" s="954"/>
      <c r="F7" s="954"/>
      <c r="G7" s="954"/>
      <c r="H7" s="954"/>
      <c r="I7" s="954"/>
      <c r="J7" s="954"/>
      <c r="K7" s="954"/>
      <c r="L7" s="954"/>
      <c r="M7" s="954"/>
      <c r="N7" s="954"/>
      <c r="O7" s="954"/>
      <c r="P7" s="954"/>
      <c r="Q7" s="954"/>
      <c r="R7" s="233"/>
      <c r="S7" s="2"/>
    </row>
    <row r="8" spans="1:19" s="96" customFormat="1" ht="13.5" customHeight="1" x14ac:dyDescent="0.2">
      <c r="A8" s="163"/>
      <c r="B8" s="172"/>
      <c r="C8" s="954"/>
      <c r="D8" s="954"/>
      <c r="E8" s="1505">
        <v>2015</v>
      </c>
      <c r="F8" s="1505"/>
      <c r="G8" s="1505"/>
      <c r="H8" s="1505"/>
      <c r="I8" s="1505"/>
      <c r="J8" s="1505"/>
      <c r="K8" s="1505"/>
      <c r="L8" s="1505"/>
      <c r="M8" s="1506">
        <v>2016</v>
      </c>
      <c r="N8" s="1506"/>
      <c r="O8" s="1506"/>
      <c r="P8" s="1506"/>
      <c r="Q8" s="1506"/>
      <c r="R8" s="233"/>
      <c r="S8" s="2"/>
    </row>
    <row r="9" spans="1:19" ht="12.75" customHeight="1" x14ac:dyDescent="0.2">
      <c r="A9" s="135"/>
      <c r="B9" s="137"/>
      <c r="C9" s="1496"/>
      <c r="D9" s="1496"/>
      <c r="E9" s="740" t="s">
        <v>99</v>
      </c>
      <c r="F9" s="740" t="s">
        <v>98</v>
      </c>
      <c r="G9" s="740" t="s">
        <v>97</v>
      </c>
      <c r="H9" s="740" t="s">
        <v>96</v>
      </c>
      <c r="I9" s="740" t="s">
        <v>95</v>
      </c>
      <c r="J9" s="740" t="s">
        <v>94</v>
      </c>
      <c r="K9" s="740" t="s">
        <v>93</v>
      </c>
      <c r="L9" s="740" t="s">
        <v>104</v>
      </c>
      <c r="M9" s="740" t="s">
        <v>103</v>
      </c>
      <c r="N9" s="740" t="s">
        <v>102</v>
      </c>
      <c r="O9" s="740" t="s">
        <v>101</v>
      </c>
      <c r="P9" s="740" t="s">
        <v>100</v>
      </c>
      <c r="Q9" s="740" t="s">
        <v>99</v>
      </c>
      <c r="R9" s="233"/>
      <c r="S9" s="137"/>
    </row>
    <row r="10" spans="1:19" ht="3.75" customHeight="1" x14ac:dyDescent="0.2">
      <c r="A10" s="135"/>
      <c r="B10" s="137"/>
      <c r="C10" s="912"/>
      <c r="D10" s="912"/>
      <c r="E10" s="909"/>
      <c r="F10" s="909"/>
      <c r="G10" s="909"/>
      <c r="H10" s="909"/>
      <c r="I10" s="909"/>
      <c r="J10" s="909"/>
      <c r="K10" s="909"/>
      <c r="L10" s="909"/>
      <c r="M10" s="909"/>
      <c r="N10" s="909"/>
      <c r="O10" s="909"/>
      <c r="P10" s="909"/>
      <c r="Q10" s="909"/>
      <c r="R10" s="233"/>
      <c r="S10" s="137"/>
    </row>
    <row r="11" spans="1:19" ht="13.5" customHeight="1" x14ac:dyDescent="0.2">
      <c r="A11" s="135"/>
      <c r="B11" s="137"/>
      <c r="C11" s="1499" t="s">
        <v>394</v>
      </c>
      <c r="D11" s="1500"/>
      <c r="E11" s="910"/>
      <c r="F11" s="910"/>
      <c r="G11" s="910"/>
      <c r="H11" s="910"/>
      <c r="I11" s="910"/>
      <c r="J11" s="910"/>
      <c r="K11" s="910"/>
      <c r="L11" s="910"/>
      <c r="M11" s="910"/>
      <c r="N11" s="910"/>
      <c r="O11" s="910"/>
      <c r="P11" s="910"/>
      <c r="Q11" s="910"/>
      <c r="R11" s="233"/>
      <c r="S11" s="137"/>
    </row>
    <row r="12" spans="1:19" s="171" customFormat="1" ht="13.5" customHeight="1" x14ac:dyDescent="0.2">
      <c r="A12" s="163"/>
      <c r="B12" s="172"/>
      <c r="D12" s="958" t="s">
        <v>68</v>
      </c>
      <c r="E12" s="913">
        <v>80</v>
      </c>
      <c r="F12" s="913">
        <v>71</v>
      </c>
      <c r="G12" s="913">
        <v>77</v>
      </c>
      <c r="H12" s="913">
        <v>75</v>
      </c>
      <c r="I12" s="913">
        <v>82</v>
      </c>
      <c r="J12" s="913">
        <v>89</v>
      </c>
      <c r="K12" s="913">
        <v>82</v>
      </c>
      <c r="L12" s="913">
        <v>99</v>
      </c>
      <c r="M12" s="913">
        <v>90</v>
      </c>
      <c r="N12" s="913">
        <v>84</v>
      </c>
      <c r="O12" s="913">
        <v>70</v>
      </c>
      <c r="P12" s="913">
        <v>72</v>
      </c>
      <c r="Q12" s="913">
        <v>67</v>
      </c>
      <c r="R12" s="233"/>
      <c r="S12" s="137"/>
    </row>
    <row r="13" spans="1:19" s="160" customFormat="1" ht="18.75" customHeight="1" x14ac:dyDescent="0.2">
      <c r="A13" s="163"/>
      <c r="B13" s="172"/>
      <c r="C13" s="607"/>
      <c r="D13" s="234"/>
      <c r="E13" s="165"/>
      <c r="F13" s="165"/>
      <c r="G13" s="165"/>
      <c r="H13" s="165"/>
      <c r="I13" s="165"/>
      <c r="J13" s="165"/>
      <c r="K13" s="165"/>
      <c r="L13" s="165"/>
      <c r="M13" s="165"/>
      <c r="N13" s="165"/>
      <c r="O13" s="165"/>
      <c r="P13" s="165"/>
      <c r="Q13" s="165"/>
      <c r="R13" s="233"/>
      <c r="S13" s="137"/>
    </row>
    <row r="14" spans="1:19" s="160" customFormat="1" ht="13.5" customHeight="1" x14ac:dyDescent="0.2">
      <c r="A14" s="163"/>
      <c r="B14" s="172"/>
      <c r="C14" s="1499" t="s">
        <v>146</v>
      </c>
      <c r="D14" s="1500"/>
      <c r="E14" s="165"/>
      <c r="F14" s="165"/>
      <c r="G14" s="165"/>
      <c r="H14" s="165"/>
      <c r="I14" s="165"/>
      <c r="J14" s="165"/>
      <c r="K14" s="165"/>
      <c r="L14" s="165"/>
      <c r="M14" s="165"/>
      <c r="N14" s="165"/>
      <c r="O14" s="165"/>
      <c r="P14" s="165"/>
      <c r="Q14" s="165"/>
      <c r="R14" s="233"/>
      <c r="S14" s="137"/>
    </row>
    <row r="15" spans="1:19" s="167" customFormat="1" ht="13.5" customHeight="1" x14ac:dyDescent="0.2">
      <c r="A15" s="163"/>
      <c r="B15" s="172"/>
      <c r="D15" s="958" t="s">
        <v>68</v>
      </c>
      <c r="E15" s="946">
        <v>554</v>
      </c>
      <c r="F15" s="946">
        <v>491</v>
      </c>
      <c r="G15" s="946">
        <v>423</v>
      </c>
      <c r="H15" s="946">
        <v>800</v>
      </c>
      <c r="I15" s="946">
        <v>1171</v>
      </c>
      <c r="J15" s="946">
        <v>1614</v>
      </c>
      <c r="K15" s="946">
        <v>1428</v>
      </c>
      <c r="L15" s="946">
        <v>1549</v>
      </c>
      <c r="M15" s="946">
        <v>1313</v>
      </c>
      <c r="N15" s="946">
        <v>1226</v>
      </c>
      <c r="O15" s="946">
        <v>885</v>
      </c>
      <c r="P15" s="946">
        <v>1135</v>
      </c>
      <c r="Q15" s="946">
        <v>822</v>
      </c>
      <c r="R15" s="236"/>
      <c r="S15" s="161"/>
    </row>
    <row r="16" spans="1:19" s="141" customFormat="1" ht="26.25" customHeight="1" x14ac:dyDescent="0.2">
      <c r="A16" s="978"/>
      <c r="B16" s="140"/>
      <c r="C16" s="979"/>
      <c r="D16" s="980" t="s">
        <v>705</v>
      </c>
      <c r="E16" s="981">
        <v>354</v>
      </c>
      <c r="F16" s="981">
        <v>324</v>
      </c>
      <c r="G16" s="981">
        <v>259</v>
      </c>
      <c r="H16" s="981">
        <v>630</v>
      </c>
      <c r="I16" s="981">
        <v>948</v>
      </c>
      <c r="J16" s="981">
        <v>1040</v>
      </c>
      <c r="K16" s="981">
        <v>851</v>
      </c>
      <c r="L16" s="981">
        <v>957</v>
      </c>
      <c r="M16" s="981">
        <v>820</v>
      </c>
      <c r="N16" s="981">
        <v>673</v>
      </c>
      <c r="O16" s="981">
        <v>514</v>
      </c>
      <c r="P16" s="981">
        <v>533</v>
      </c>
      <c r="Q16" s="981">
        <v>404</v>
      </c>
      <c r="R16" s="976"/>
      <c r="S16" s="140"/>
    </row>
    <row r="17" spans="1:19" s="160" customFormat="1" ht="18.75" customHeight="1" x14ac:dyDescent="0.2">
      <c r="A17" s="163"/>
      <c r="B17" s="159"/>
      <c r="C17" s="607" t="s">
        <v>237</v>
      </c>
      <c r="D17" s="982" t="s">
        <v>706</v>
      </c>
      <c r="E17" s="967">
        <v>200</v>
      </c>
      <c r="F17" s="967">
        <v>167</v>
      </c>
      <c r="G17" s="967">
        <v>164</v>
      </c>
      <c r="H17" s="967">
        <v>170</v>
      </c>
      <c r="I17" s="967">
        <v>223</v>
      </c>
      <c r="J17" s="967">
        <v>574</v>
      </c>
      <c r="K17" s="967">
        <v>577</v>
      </c>
      <c r="L17" s="967">
        <v>592</v>
      </c>
      <c r="M17" s="967">
        <v>493</v>
      </c>
      <c r="N17" s="967">
        <v>553</v>
      </c>
      <c r="O17" s="967">
        <v>371</v>
      </c>
      <c r="P17" s="967">
        <v>602</v>
      </c>
      <c r="Q17" s="967">
        <v>418</v>
      </c>
      <c r="R17" s="233"/>
      <c r="S17" s="137"/>
    </row>
    <row r="18" spans="1:19" s="160" customFormat="1" x14ac:dyDescent="0.2">
      <c r="A18" s="163"/>
      <c r="B18" s="159"/>
      <c r="C18" s="607"/>
      <c r="D18" s="237"/>
      <c r="E18" s="165"/>
      <c r="F18" s="165"/>
      <c r="G18" s="165"/>
      <c r="H18" s="165"/>
      <c r="I18" s="165"/>
      <c r="J18" s="165"/>
      <c r="K18" s="165"/>
      <c r="L18" s="165"/>
      <c r="M18" s="165"/>
      <c r="N18" s="165"/>
      <c r="O18" s="165"/>
      <c r="P18" s="165"/>
      <c r="Q18" s="165"/>
      <c r="R18" s="233"/>
      <c r="S18" s="137"/>
    </row>
    <row r="19" spans="1:19" s="160" customFormat="1" ht="13.5" customHeight="1" x14ac:dyDescent="0.2">
      <c r="A19" s="163"/>
      <c r="B19" s="159"/>
      <c r="C19" s="607"/>
      <c r="D19" s="237"/>
      <c r="E19" s="155"/>
      <c r="F19" s="155"/>
      <c r="G19" s="155"/>
      <c r="H19" s="155"/>
      <c r="I19" s="155"/>
      <c r="J19" s="155"/>
      <c r="K19" s="155"/>
      <c r="L19" s="155"/>
      <c r="M19" s="155"/>
      <c r="N19" s="155"/>
      <c r="O19" s="155"/>
      <c r="P19" s="155"/>
      <c r="Q19" s="155"/>
      <c r="R19" s="233"/>
      <c r="S19" s="137"/>
    </row>
    <row r="20" spans="1:19" s="160" customFormat="1" ht="13.5" customHeight="1" x14ac:dyDescent="0.2">
      <c r="A20" s="163"/>
      <c r="B20" s="159"/>
      <c r="C20" s="607"/>
      <c r="D20" s="488"/>
      <c r="E20" s="166"/>
      <c r="F20" s="166"/>
      <c r="G20" s="166"/>
      <c r="H20" s="166"/>
      <c r="I20" s="166"/>
      <c r="J20" s="166"/>
      <c r="K20" s="166"/>
      <c r="L20" s="166"/>
      <c r="M20" s="166"/>
      <c r="N20" s="166"/>
      <c r="O20" s="166"/>
      <c r="P20" s="166"/>
      <c r="Q20" s="166"/>
      <c r="R20" s="233"/>
      <c r="S20" s="137"/>
    </row>
    <row r="21" spans="1:19" s="160" customFormat="1" ht="13.5" customHeight="1" x14ac:dyDescent="0.2">
      <c r="A21" s="163"/>
      <c r="B21" s="159"/>
      <c r="C21" s="607"/>
      <c r="D21" s="488"/>
      <c r="E21" s="166"/>
      <c r="F21" s="166"/>
      <c r="G21" s="166"/>
      <c r="H21" s="166"/>
      <c r="I21" s="166"/>
      <c r="J21" s="166"/>
      <c r="K21" s="166"/>
      <c r="L21" s="166"/>
      <c r="M21" s="166"/>
      <c r="N21" s="166"/>
      <c r="O21" s="166"/>
      <c r="P21" s="166"/>
      <c r="Q21" s="166"/>
      <c r="R21" s="233"/>
      <c r="S21" s="137"/>
    </row>
    <row r="22" spans="1:19" s="160" customFormat="1" ht="13.5" customHeight="1" x14ac:dyDescent="0.2">
      <c r="A22" s="158"/>
      <c r="B22" s="159"/>
      <c r="C22" s="607"/>
      <c r="D22" s="488"/>
      <c r="E22" s="166"/>
      <c r="F22" s="166"/>
      <c r="G22" s="166"/>
      <c r="H22" s="166"/>
      <c r="I22" s="166"/>
      <c r="J22" s="166"/>
      <c r="K22" s="166"/>
      <c r="L22" s="166"/>
      <c r="M22" s="166"/>
      <c r="N22" s="166"/>
      <c r="O22" s="166"/>
      <c r="P22" s="166"/>
      <c r="Q22" s="166"/>
      <c r="R22" s="233"/>
      <c r="S22" s="137"/>
    </row>
    <row r="23" spans="1:19" s="160" customFormat="1" ht="13.5" customHeight="1" x14ac:dyDescent="0.2">
      <c r="A23" s="158"/>
      <c r="B23" s="159"/>
      <c r="C23" s="607"/>
      <c r="D23" s="488"/>
      <c r="E23" s="166"/>
      <c r="F23" s="166"/>
      <c r="G23" s="166"/>
      <c r="H23" s="166"/>
      <c r="I23" s="166"/>
      <c r="J23" s="166"/>
      <c r="K23" s="166"/>
      <c r="L23" s="166"/>
      <c r="M23" s="166"/>
      <c r="N23" s="166"/>
      <c r="O23" s="166"/>
      <c r="P23" s="166"/>
      <c r="Q23" s="166"/>
      <c r="R23" s="233"/>
      <c r="S23" s="137"/>
    </row>
    <row r="24" spans="1:19" s="160" customFormat="1" ht="13.5" customHeight="1" x14ac:dyDescent="0.2">
      <c r="A24" s="158"/>
      <c r="B24" s="159"/>
      <c r="C24" s="607"/>
      <c r="D24" s="488"/>
      <c r="E24" s="166"/>
      <c r="F24" s="166"/>
      <c r="G24" s="166"/>
      <c r="H24" s="166"/>
      <c r="I24" s="166"/>
      <c r="J24" s="166"/>
      <c r="K24" s="166"/>
      <c r="L24" s="166"/>
      <c r="M24" s="166"/>
      <c r="N24" s="166"/>
      <c r="O24" s="166"/>
      <c r="P24" s="166"/>
      <c r="Q24" s="166"/>
      <c r="R24" s="233"/>
      <c r="S24" s="137"/>
    </row>
    <row r="25" spans="1:19" s="160" customFormat="1" ht="13.5" customHeight="1" x14ac:dyDescent="0.2">
      <c r="A25" s="158"/>
      <c r="B25" s="159"/>
      <c r="C25" s="607"/>
      <c r="D25" s="488"/>
      <c r="E25" s="166"/>
      <c r="F25" s="166"/>
      <c r="G25" s="166"/>
      <c r="H25" s="166"/>
      <c r="I25" s="166"/>
      <c r="J25" s="166"/>
      <c r="K25" s="166"/>
      <c r="L25" s="166"/>
      <c r="M25" s="166"/>
      <c r="N25" s="166"/>
      <c r="O25" s="166"/>
      <c r="P25" s="166"/>
      <c r="Q25" s="166"/>
      <c r="R25" s="233"/>
      <c r="S25" s="137"/>
    </row>
    <row r="26" spans="1:19" s="167" customFormat="1" ht="13.5" customHeight="1" x14ac:dyDescent="0.2">
      <c r="A26" s="168"/>
      <c r="B26" s="169"/>
      <c r="C26" s="489"/>
      <c r="D26" s="235"/>
      <c r="E26" s="170"/>
      <c r="F26" s="170"/>
      <c r="G26" s="170"/>
      <c r="H26" s="170"/>
      <c r="I26" s="170"/>
      <c r="J26" s="170"/>
      <c r="K26" s="170"/>
      <c r="L26" s="170"/>
      <c r="M26" s="170"/>
      <c r="N26" s="170"/>
      <c r="O26" s="170"/>
      <c r="P26" s="170"/>
      <c r="Q26" s="170"/>
      <c r="R26" s="236"/>
      <c r="S26" s="161"/>
    </row>
    <row r="27" spans="1:19" ht="13.5" customHeight="1" x14ac:dyDescent="0.2">
      <c r="A27" s="135"/>
      <c r="B27" s="137"/>
      <c r="C27" s="607"/>
      <c r="D27" s="138"/>
      <c r="E27" s="166"/>
      <c r="F27" s="166"/>
      <c r="G27" s="166"/>
      <c r="H27" s="166"/>
      <c r="I27" s="166"/>
      <c r="J27" s="166"/>
      <c r="K27" s="166"/>
      <c r="L27" s="166"/>
      <c r="M27" s="166"/>
      <c r="N27" s="166"/>
      <c r="O27" s="166"/>
      <c r="P27" s="166"/>
      <c r="Q27" s="166"/>
      <c r="R27" s="233"/>
      <c r="S27" s="137"/>
    </row>
    <row r="28" spans="1:19" s="160" customFormat="1" ht="13.5" customHeight="1" x14ac:dyDescent="0.2">
      <c r="A28" s="158"/>
      <c r="B28" s="159"/>
      <c r="C28" s="607"/>
      <c r="D28" s="138"/>
      <c r="E28" s="166"/>
      <c r="F28" s="166"/>
      <c r="G28" s="166"/>
      <c r="H28" s="166"/>
      <c r="I28" s="166"/>
      <c r="J28" s="166"/>
      <c r="K28" s="166"/>
      <c r="L28" s="166"/>
      <c r="M28" s="166"/>
      <c r="N28" s="166"/>
      <c r="O28" s="166"/>
      <c r="P28" s="166"/>
      <c r="Q28" s="166"/>
      <c r="R28" s="233"/>
      <c r="S28" s="137"/>
    </row>
    <row r="29" spans="1:19" s="160" customFormat="1" ht="13.5" customHeight="1" x14ac:dyDescent="0.2">
      <c r="A29" s="158"/>
      <c r="B29" s="159"/>
      <c r="C29" s="607"/>
      <c r="D29" s="237"/>
      <c r="E29" s="166"/>
      <c r="F29" s="166"/>
      <c r="G29" s="166"/>
      <c r="H29" s="166"/>
      <c r="I29" s="166"/>
      <c r="J29" s="166"/>
      <c r="K29" s="166"/>
      <c r="L29" s="166"/>
      <c r="M29" s="166"/>
      <c r="N29" s="166"/>
      <c r="O29" s="166"/>
      <c r="P29" s="166"/>
      <c r="Q29" s="166"/>
      <c r="R29" s="233"/>
      <c r="S29" s="137"/>
    </row>
    <row r="30" spans="1:19" s="160" customFormat="1" ht="13.5" customHeight="1" x14ac:dyDescent="0.2">
      <c r="A30" s="158"/>
      <c r="B30" s="159"/>
      <c r="C30" s="607"/>
      <c r="D30" s="743"/>
      <c r="E30" s="744"/>
      <c r="F30" s="744"/>
      <c r="G30" s="744"/>
      <c r="H30" s="744"/>
      <c r="I30" s="744"/>
      <c r="J30" s="744"/>
      <c r="K30" s="744"/>
      <c r="L30" s="744"/>
      <c r="M30" s="744"/>
      <c r="N30" s="744"/>
      <c r="O30" s="744"/>
      <c r="P30" s="744"/>
      <c r="Q30" s="744"/>
      <c r="R30" s="233"/>
      <c r="S30" s="137"/>
    </row>
    <row r="31" spans="1:19" s="167" customFormat="1" ht="13.5" customHeight="1" x14ac:dyDescent="0.2">
      <c r="A31" s="168"/>
      <c r="B31" s="169"/>
      <c r="C31" s="489"/>
      <c r="D31" s="745"/>
      <c r="E31" s="745"/>
      <c r="F31" s="745"/>
      <c r="G31" s="745"/>
      <c r="H31" s="745"/>
      <c r="I31" s="745"/>
      <c r="J31" s="745"/>
      <c r="K31" s="745"/>
      <c r="L31" s="745"/>
      <c r="M31" s="745"/>
      <c r="N31" s="745"/>
      <c r="O31" s="745"/>
      <c r="P31" s="745"/>
      <c r="Q31" s="745"/>
      <c r="R31" s="236"/>
      <c r="S31" s="161"/>
    </row>
    <row r="32" spans="1:19" ht="35.25" customHeight="1" x14ac:dyDescent="0.2">
      <c r="A32" s="135"/>
      <c r="B32" s="137"/>
      <c r="C32" s="607"/>
      <c r="D32" s="746"/>
      <c r="E32" s="744"/>
      <c r="F32" s="744"/>
      <c r="G32" s="744"/>
      <c r="H32" s="744"/>
      <c r="I32" s="744"/>
      <c r="J32" s="744"/>
      <c r="K32" s="744"/>
      <c r="L32" s="744"/>
      <c r="M32" s="744"/>
      <c r="N32" s="744"/>
      <c r="O32" s="744"/>
      <c r="P32" s="744"/>
      <c r="Q32" s="744"/>
      <c r="R32" s="233"/>
      <c r="S32" s="137"/>
    </row>
    <row r="33" spans="1:19" ht="13.5" customHeight="1" x14ac:dyDescent="0.2">
      <c r="A33" s="135"/>
      <c r="B33" s="137"/>
      <c r="C33" s="959" t="s">
        <v>180</v>
      </c>
      <c r="D33" s="960"/>
      <c r="E33" s="960"/>
      <c r="F33" s="960"/>
      <c r="G33" s="960"/>
      <c r="H33" s="960"/>
      <c r="I33" s="960"/>
      <c r="J33" s="960"/>
      <c r="K33" s="960"/>
      <c r="L33" s="960"/>
      <c r="M33" s="960"/>
      <c r="N33" s="960"/>
      <c r="O33" s="960"/>
      <c r="P33" s="960"/>
      <c r="Q33" s="961"/>
      <c r="R33" s="233"/>
      <c r="S33" s="164"/>
    </row>
    <row r="34" spans="1:19" s="160" customFormat="1" ht="3.75" customHeight="1" x14ac:dyDescent="0.2">
      <c r="A34" s="158"/>
      <c r="B34" s="159"/>
      <c r="C34" s="607"/>
      <c r="D34" s="237"/>
      <c r="E34" s="166"/>
      <c r="F34" s="166"/>
      <c r="G34" s="166"/>
      <c r="H34" s="166"/>
      <c r="I34" s="166"/>
      <c r="J34" s="166"/>
      <c r="K34" s="166"/>
      <c r="L34" s="166"/>
      <c r="M34" s="166"/>
      <c r="N34" s="166"/>
      <c r="O34" s="166"/>
      <c r="P34" s="166"/>
      <c r="Q34" s="166"/>
      <c r="R34" s="233"/>
      <c r="S34" s="137"/>
    </row>
    <row r="35" spans="1:19" ht="12.75" customHeight="1" x14ac:dyDescent="0.2">
      <c r="A35" s="135"/>
      <c r="B35" s="137"/>
      <c r="C35" s="1496"/>
      <c r="D35" s="1496"/>
      <c r="E35" s="945">
        <v>2002</v>
      </c>
      <c r="F35" s="945">
        <v>2003</v>
      </c>
      <c r="G35" s="945">
        <v>2004</v>
      </c>
      <c r="H35" s="947" t="s">
        <v>707</v>
      </c>
      <c r="I35" s="945" t="s">
        <v>708</v>
      </c>
      <c r="J35" s="945" t="s">
        <v>709</v>
      </c>
      <c r="K35" s="945" t="s">
        <v>710</v>
      </c>
      <c r="L35" s="938" t="s">
        <v>711</v>
      </c>
      <c r="M35" s="941" t="s">
        <v>712</v>
      </c>
      <c r="N35" s="955" t="s">
        <v>713</v>
      </c>
      <c r="O35" s="955">
        <v>2013</v>
      </c>
      <c r="P35" s="955">
        <v>2014</v>
      </c>
      <c r="Q35" s="955">
        <v>2015</v>
      </c>
      <c r="R35" s="233"/>
      <c r="S35" s="137"/>
    </row>
    <row r="36" spans="1:19" ht="3.75" customHeight="1" x14ac:dyDescent="0.2">
      <c r="A36" s="135"/>
      <c r="B36" s="137"/>
      <c r="C36" s="912"/>
      <c r="D36" s="912"/>
      <c r="E36" s="897"/>
      <c r="F36" s="897"/>
      <c r="G36" s="933"/>
      <c r="H36" s="948"/>
      <c r="I36" s="1016"/>
      <c r="J36" s="1016"/>
      <c r="K36" s="1016"/>
      <c r="L36" s="933"/>
      <c r="M36" s="933"/>
      <c r="N36" s="956"/>
      <c r="O36" s="956"/>
      <c r="P36" s="956"/>
      <c r="Q36" s="956"/>
      <c r="R36" s="233"/>
      <c r="S36" s="137"/>
    </row>
    <row r="37" spans="1:19" ht="13.5" customHeight="1" x14ac:dyDescent="0.2">
      <c r="A37" s="135"/>
      <c r="B37" s="137"/>
      <c r="C37" s="1499" t="s">
        <v>394</v>
      </c>
      <c r="D37" s="1500"/>
      <c r="E37" s="897"/>
      <c r="F37" s="897"/>
      <c r="G37" s="933"/>
      <c r="H37" s="948"/>
      <c r="I37" s="1016"/>
      <c r="J37" s="1016"/>
      <c r="K37" s="1016"/>
      <c r="L37" s="933"/>
      <c r="M37" s="933"/>
      <c r="N37" s="956"/>
      <c r="O37" s="956"/>
      <c r="P37" s="956"/>
      <c r="Q37" s="956"/>
      <c r="R37" s="233"/>
      <c r="S37" s="137"/>
    </row>
    <row r="38" spans="1:19" s="171" customFormat="1" ht="13.5" customHeight="1" x14ac:dyDescent="0.2">
      <c r="A38" s="163"/>
      <c r="B38" s="172"/>
      <c r="D38" s="958" t="s">
        <v>68</v>
      </c>
      <c r="E38" s="957" t="s">
        <v>395</v>
      </c>
      <c r="F38" s="957" t="s">
        <v>395</v>
      </c>
      <c r="G38" s="957" t="s">
        <v>395</v>
      </c>
      <c r="H38" s="913">
        <v>49</v>
      </c>
      <c r="I38" s="930">
        <v>28</v>
      </c>
      <c r="J38" s="930">
        <v>54</v>
      </c>
      <c r="K38" s="930">
        <v>423</v>
      </c>
      <c r="L38" s="939">
        <v>324</v>
      </c>
      <c r="M38" s="942">
        <v>266</v>
      </c>
      <c r="N38" s="934">
        <v>550</v>
      </c>
      <c r="O38" s="934">
        <v>547</v>
      </c>
      <c r="P38" s="934">
        <v>344</v>
      </c>
      <c r="Q38" s="934">
        <v>254</v>
      </c>
      <c r="R38" s="233"/>
      <c r="S38" s="137"/>
    </row>
    <row r="39" spans="1:19" s="160" customFormat="1" ht="18.75" customHeight="1" x14ac:dyDescent="0.2">
      <c r="A39" s="158"/>
      <c r="B39" s="159"/>
      <c r="C39" s="607"/>
      <c r="D39" s="234"/>
      <c r="E39" s="898"/>
      <c r="F39" s="898"/>
      <c r="G39" s="943"/>
      <c r="H39" s="165"/>
      <c r="I39" s="932"/>
      <c r="J39" s="932"/>
      <c r="K39" s="932"/>
      <c r="L39" s="935"/>
      <c r="M39" s="943"/>
      <c r="N39" s="937"/>
      <c r="O39" s="937"/>
      <c r="P39" s="937"/>
      <c r="Q39" s="937"/>
      <c r="R39" s="233"/>
      <c r="S39" s="137"/>
    </row>
    <row r="40" spans="1:19" s="160" customFormat="1" ht="13.5" customHeight="1" x14ac:dyDescent="0.2">
      <c r="A40" s="158"/>
      <c r="B40" s="159"/>
      <c r="C40" s="1499" t="s">
        <v>146</v>
      </c>
      <c r="D40" s="1500"/>
      <c r="E40" s="898"/>
      <c r="F40" s="898"/>
      <c r="G40" s="943"/>
      <c r="H40" s="165"/>
      <c r="I40" s="932"/>
      <c r="J40" s="932"/>
      <c r="K40" s="932"/>
      <c r="L40" s="935"/>
      <c r="M40" s="943"/>
      <c r="N40" s="937"/>
      <c r="O40" s="937"/>
      <c r="P40" s="937"/>
      <c r="Q40" s="937"/>
      <c r="R40" s="233"/>
      <c r="S40" s="137"/>
    </row>
    <row r="41" spans="1:19" s="167" customFormat="1" ht="13.5" customHeight="1" x14ac:dyDescent="0.2">
      <c r="A41" s="168"/>
      <c r="B41" s="169"/>
      <c r="D41" s="958" t="s">
        <v>68</v>
      </c>
      <c r="E41" s="957" t="s">
        <v>395</v>
      </c>
      <c r="F41" s="957" t="s">
        <v>395</v>
      </c>
      <c r="G41" s="957" t="s">
        <v>395</v>
      </c>
      <c r="H41" s="914">
        <v>664</v>
      </c>
      <c r="I41" s="931">
        <v>891</v>
      </c>
      <c r="J41" s="931">
        <v>1422</v>
      </c>
      <c r="K41" s="931">
        <v>19278</v>
      </c>
      <c r="L41" s="940">
        <v>6145</v>
      </c>
      <c r="M41" s="944">
        <v>3601</v>
      </c>
      <c r="N41" s="936">
        <v>8703</v>
      </c>
      <c r="O41" s="936">
        <v>7434</v>
      </c>
      <c r="P41" s="936">
        <v>4460</v>
      </c>
      <c r="Q41" s="936">
        <v>3872</v>
      </c>
      <c r="R41" s="236"/>
      <c r="S41" s="161"/>
    </row>
    <row r="42" spans="1:19" s="141" customFormat="1" ht="26.25" customHeight="1" x14ac:dyDescent="0.2">
      <c r="A42" s="139"/>
      <c r="B42" s="140"/>
      <c r="C42" s="979"/>
      <c r="D42" s="980" t="s">
        <v>705</v>
      </c>
      <c r="E42" s="983" t="s">
        <v>395</v>
      </c>
      <c r="F42" s="983" t="s">
        <v>395</v>
      </c>
      <c r="G42" s="983" t="s">
        <v>395</v>
      </c>
      <c r="H42" s="985">
        <v>101</v>
      </c>
      <c r="I42" s="984">
        <v>116</v>
      </c>
      <c r="J42" s="984">
        <v>122</v>
      </c>
      <c r="K42" s="984">
        <v>9492</v>
      </c>
      <c r="L42" s="986">
        <v>3334</v>
      </c>
      <c r="M42" s="987">
        <v>2266</v>
      </c>
      <c r="N42" s="988">
        <v>4718</v>
      </c>
      <c r="O42" s="988">
        <v>3439</v>
      </c>
      <c r="P42" s="988">
        <v>2281</v>
      </c>
      <c r="Q42" s="988">
        <v>2413</v>
      </c>
      <c r="R42" s="976"/>
      <c r="S42" s="140"/>
    </row>
    <row r="43" spans="1:19" s="160" customFormat="1" ht="18.75" customHeight="1" x14ac:dyDescent="0.2">
      <c r="A43" s="158"/>
      <c r="B43" s="159"/>
      <c r="C43" s="607" t="s">
        <v>237</v>
      </c>
      <c r="D43" s="982" t="s">
        <v>706</v>
      </c>
      <c r="E43" s="957" t="s">
        <v>395</v>
      </c>
      <c r="F43" s="957" t="s">
        <v>395</v>
      </c>
      <c r="G43" s="957" t="s">
        <v>395</v>
      </c>
      <c r="H43" s="963">
        <v>563</v>
      </c>
      <c r="I43" s="962">
        <v>775</v>
      </c>
      <c r="J43" s="962">
        <v>1300</v>
      </c>
      <c r="K43" s="962">
        <v>9786</v>
      </c>
      <c r="L43" s="964">
        <v>2811</v>
      </c>
      <c r="M43" s="965">
        <v>1335</v>
      </c>
      <c r="N43" s="966">
        <v>3985</v>
      </c>
      <c r="O43" s="966">
        <v>3995</v>
      </c>
      <c r="P43" s="966">
        <v>2179</v>
      </c>
      <c r="Q43" s="966">
        <v>1459</v>
      </c>
      <c r="R43" s="233"/>
      <c r="S43" s="137"/>
    </row>
    <row r="44" spans="1:19" s="160" customFormat="1" ht="13.5" customHeight="1" x14ac:dyDescent="0.2">
      <c r="A44" s="158"/>
      <c r="B44" s="159"/>
      <c r="C44" s="607"/>
      <c r="D44" s="237"/>
      <c r="E44" s="166"/>
      <c r="F44" s="166"/>
      <c r="G44" s="166"/>
      <c r="H44" s="166"/>
      <c r="I44" s="166"/>
      <c r="J44" s="166"/>
      <c r="K44" s="166"/>
      <c r="L44" s="166"/>
      <c r="M44" s="166"/>
      <c r="N44" s="166"/>
      <c r="O44" s="166"/>
      <c r="P44" s="166"/>
      <c r="Q44" s="166"/>
      <c r="R44" s="233"/>
      <c r="S44" s="137"/>
    </row>
    <row r="45" spans="1:19" s="915" customFormat="1" ht="13.5" customHeight="1" x14ac:dyDescent="0.2">
      <c r="A45" s="917"/>
      <c r="B45" s="917"/>
      <c r="C45" s="918"/>
      <c r="D45" s="743"/>
      <c r="E45" s="744"/>
      <c r="F45" s="744"/>
      <c r="G45" s="744"/>
      <c r="H45" s="744"/>
      <c r="I45" s="744"/>
      <c r="J45" s="744"/>
      <c r="K45" s="744"/>
      <c r="L45" s="744"/>
      <c r="M45" s="744"/>
      <c r="N45" s="744"/>
      <c r="O45" s="744"/>
      <c r="P45" s="744"/>
      <c r="Q45" s="744"/>
      <c r="R45" s="233"/>
      <c r="S45" s="137"/>
    </row>
    <row r="46" spans="1:19" s="916" customFormat="1" ht="13.5" customHeight="1" x14ac:dyDescent="0.2">
      <c r="A46" s="745"/>
      <c r="B46" s="745"/>
      <c r="C46" s="920"/>
      <c r="D46" s="745"/>
      <c r="E46" s="921"/>
      <c r="F46" s="921"/>
      <c r="G46" s="921"/>
      <c r="H46" s="921"/>
      <c r="I46" s="921"/>
      <c r="J46" s="921"/>
      <c r="K46" s="921"/>
      <c r="L46" s="921"/>
      <c r="M46" s="921"/>
      <c r="N46" s="921"/>
      <c r="O46" s="921"/>
      <c r="P46" s="921"/>
      <c r="Q46" s="921"/>
      <c r="R46" s="233"/>
      <c r="S46" s="137"/>
    </row>
    <row r="47" spans="1:19" s="611" customFormat="1" ht="13.5" customHeight="1" x14ac:dyDescent="0.2">
      <c r="A47" s="919"/>
      <c r="B47" s="919"/>
      <c r="C47" s="918"/>
      <c r="D47" s="746"/>
      <c r="E47" s="744"/>
      <c r="F47" s="744"/>
      <c r="G47" s="744"/>
      <c r="H47" s="744"/>
      <c r="I47" s="744"/>
      <c r="J47" s="744"/>
      <c r="K47" s="744"/>
      <c r="L47" s="744"/>
      <c r="M47" s="744"/>
      <c r="N47" s="744"/>
      <c r="O47" s="744"/>
      <c r="P47" s="744"/>
      <c r="Q47" s="744"/>
      <c r="R47" s="233"/>
      <c r="S47" s="137"/>
    </row>
    <row r="48" spans="1:19" s="915" customFormat="1" ht="13.5" customHeight="1" x14ac:dyDescent="0.2">
      <c r="A48" s="917"/>
      <c r="B48" s="917"/>
      <c r="C48" s="918"/>
      <c r="D48" s="746"/>
      <c r="E48" s="744"/>
      <c r="F48" s="744"/>
      <c r="G48" s="744"/>
      <c r="H48" s="744"/>
      <c r="I48" s="744"/>
      <c r="J48" s="744"/>
      <c r="K48" s="744"/>
      <c r="L48" s="744"/>
      <c r="M48" s="744"/>
      <c r="N48" s="744"/>
      <c r="O48" s="744"/>
      <c r="P48" s="744"/>
      <c r="Q48" s="744"/>
      <c r="R48" s="233"/>
      <c r="S48" s="137"/>
    </row>
    <row r="49" spans="1:19" s="915" customFormat="1" ht="13.5" customHeight="1" x14ac:dyDescent="0.2">
      <c r="A49" s="917"/>
      <c r="B49" s="917"/>
      <c r="C49" s="918"/>
      <c r="D49" s="743"/>
      <c r="E49" s="744"/>
      <c r="F49" s="744"/>
      <c r="G49" s="744"/>
      <c r="H49" s="744"/>
      <c r="I49" s="744"/>
      <c r="J49" s="744"/>
      <c r="K49" s="744"/>
      <c r="L49" s="744"/>
      <c r="M49" s="744"/>
      <c r="N49" s="744"/>
      <c r="O49" s="744"/>
      <c r="P49" s="744"/>
      <c r="Q49" s="744"/>
      <c r="R49" s="233"/>
      <c r="S49" s="137"/>
    </row>
    <row r="50" spans="1:19" s="915" customFormat="1" ht="13.5" customHeight="1" x14ac:dyDescent="0.2">
      <c r="A50" s="917"/>
      <c r="B50" s="917"/>
      <c r="C50" s="918"/>
      <c r="D50" s="743"/>
      <c r="E50" s="744"/>
      <c r="F50" s="744"/>
      <c r="G50" s="744"/>
      <c r="H50" s="744"/>
      <c r="I50" s="744"/>
      <c r="J50" s="744"/>
      <c r="K50" s="744"/>
      <c r="L50" s="744"/>
      <c r="M50" s="744"/>
      <c r="N50" s="744"/>
      <c r="O50" s="744"/>
      <c r="P50" s="744"/>
      <c r="Q50" s="744"/>
      <c r="R50" s="233"/>
      <c r="S50" s="137"/>
    </row>
    <row r="51" spans="1:19" s="611" customFormat="1" ht="13.5" customHeight="1" x14ac:dyDescent="0.2">
      <c r="A51" s="919"/>
      <c r="B51" s="919"/>
      <c r="C51" s="922"/>
      <c r="D51" s="1498"/>
      <c r="E51" s="1498"/>
      <c r="F51" s="1498"/>
      <c r="G51" s="1498"/>
      <c r="H51" s="923"/>
      <c r="I51" s="923"/>
      <c r="J51" s="923"/>
      <c r="K51" s="923"/>
      <c r="L51" s="923"/>
      <c r="M51" s="923"/>
      <c r="N51" s="923"/>
      <c r="O51" s="923"/>
      <c r="P51" s="923"/>
      <c r="Q51" s="923"/>
      <c r="R51" s="233"/>
      <c r="S51" s="137"/>
    </row>
    <row r="52" spans="1:19" s="611" customFormat="1" ht="13.5" customHeight="1" x14ac:dyDescent="0.2">
      <c r="A52" s="919"/>
      <c r="B52" s="919"/>
      <c r="C52" s="919"/>
      <c r="D52" s="919"/>
      <c r="E52" s="919"/>
      <c r="F52" s="919"/>
      <c r="G52" s="919"/>
      <c r="H52" s="919"/>
      <c r="I52" s="919"/>
      <c r="J52" s="919"/>
      <c r="K52" s="919"/>
      <c r="L52" s="919"/>
      <c r="M52" s="919"/>
      <c r="N52" s="919"/>
      <c r="O52" s="919"/>
      <c r="P52" s="919"/>
      <c r="Q52" s="919"/>
      <c r="R52" s="233"/>
      <c r="S52" s="137"/>
    </row>
    <row r="53" spans="1:19" s="611" customFormat="1" ht="13.5" customHeight="1" x14ac:dyDescent="0.2">
      <c r="A53" s="919"/>
      <c r="B53" s="919"/>
      <c r="C53" s="924"/>
      <c r="D53" s="925"/>
      <c r="E53" s="926"/>
      <c r="F53" s="926"/>
      <c r="G53" s="926"/>
      <c r="H53" s="926"/>
      <c r="I53" s="926"/>
      <c r="J53" s="926"/>
      <c r="K53" s="926"/>
      <c r="L53" s="926"/>
      <c r="M53" s="926"/>
      <c r="N53" s="926"/>
      <c r="O53" s="926"/>
      <c r="P53" s="926"/>
      <c r="Q53" s="926"/>
      <c r="R53" s="233"/>
      <c r="S53" s="137"/>
    </row>
    <row r="54" spans="1:19" s="611" customFormat="1" ht="13.5" customHeight="1" x14ac:dyDescent="0.2">
      <c r="A54" s="919"/>
      <c r="B54" s="919"/>
      <c r="C54" s="1496"/>
      <c r="D54" s="1496"/>
      <c r="E54" s="927"/>
      <c r="F54" s="927"/>
      <c r="G54" s="927"/>
      <c r="H54" s="927"/>
      <c r="I54" s="927"/>
      <c r="J54" s="927"/>
      <c r="K54" s="927"/>
      <c r="L54" s="927"/>
      <c r="M54" s="927"/>
      <c r="N54" s="927"/>
      <c r="O54" s="927"/>
      <c r="P54" s="927"/>
      <c r="Q54" s="927"/>
      <c r="R54" s="233"/>
      <c r="S54" s="137"/>
    </row>
    <row r="55" spans="1:19" s="611" customFormat="1" ht="13.5" customHeight="1" x14ac:dyDescent="0.2">
      <c r="A55" s="919"/>
      <c r="B55" s="919"/>
      <c r="C55" s="1497"/>
      <c r="D55" s="1497"/>
      <c r="E55" s="928"/>
      <c r="F55" s="928"/>
      <c r="G55" s="928"/>
      <c r="H55" s="928"/>
      <c r="I55" s="928"/>
      <c r="J55" s="928"/>
      <c r="K55" s="928"/>
      <c r="L55" s="928"/>
      <c r="M55" s="928"/>
      <c r="N55" s="928"/>
      <c r="O55" s="928"/>
      <c r="P55" s="928"/>
      <c r="Q55" s="928"/>
      <c r="R55" s="233"/>
      <c r="S55" s="137"/>
    </row>
    <row r="56" spans="1:19" s="611" customFormat="1" ht="13.5" customHeight="1" x14ac:dyDescent="0.2">
      <c r="A56" s="919"/>
      <c r="B56" s="919"/>
      <c r="C56" s="920"/>
      <c r="D56" s="929"/>
      <c r="E56" s="928"/>
      <c r="F56" s="928"/>
      <c r="G56" s="928"/>
      <c r="H56" s="928"/>
      <c r="I56" s="928"/>
      <c r="J56" s="928"/>
      <c r="K56" s="928"/>
      <c r="L56" s="928"/>
      <c r="M56" s="928"/>
      <c r="N56" s="928"/>
      <c r="O56" s="928"/>
      <c r="P56" s="928"/>
      <c r="Q56" s="928"/>
      <c r="R56" s="233"/>
      <c r="S56" s="137"/>
    </row>
    <row r="57" spans="1:19" s="611" customFormat="1" ht="13.5" customHeight="1" x14ac:dyDescent="0.2">
      <c r="A57" s="919"/>
      <c r="B57" s="919"/>
      <c r="C57" s="918"/>
      <c r="D57" s="746"/>
      <c r="E57" s="928"/>
      <c r="F57" s="928"/>
      <c r="G57" s="928"/>
      <c r="H57" s="928"/>
      <c r="I57" s="928"/>
      <c r="J57" s="928"/>
      <c r="K57" s="928"/>
      <c r="L57" s="928"/>
      <c r="M57" s="928"/>
      <c r="N57" s="928"/>
      <c r="O57" s="928"/>
      <c r="P57" s="928"/>
      <c r="Q57" s="928"/>
      <c r="R57" s="233"/>
      <c r="S57" s="137"/>
    </row>
    <row r="58" spans="1:19" s="977" customFormat="1" ht="13.5" customHeight="1" x14ac:dyDescent="0.2">
      <c r="A58" s="975"/>
      <c r="B58" s="975"/>
      <c r="C58" s="1495" t="s">
        <v>714</v>
      </c>
      <c r="D58" s="1495"/>
      <c r="E58" s="1495"/>
      <c r="F58" s="1495"/>
      <c r="G58" s="1495"/>
      <c r="H58" s="1495"/>
      <c r="I58" s="1495"/>
      <c r="J58" s="1495"/>
      <c r="K58" s="1495"/>
      <c r="L58" s="1495"/>
      <c r="M58" s="1495"/>
      <c r="N58" s="1495"/>
      <c r="O58" s="1495"/>
      <c r="P58" s="1495"/>
      <c r="Q58" s="1495"/>
      <c r="R58" s="976"/>
      <c r="S58" s="140"/>
    </row>
    <row r="59" spans="1:19" s="141" customFormat="1" ht="13.5" customHeight="1" x14ac:dyDescent="0.2">
      <c r="A59" s="975"/>
      <c r="B59" s="975"/>
      <c r="C59" s="1495"/>
      <c r="D59" s="1495"/>
      <c r="E59" s="1495"/>
      <c r="F59" s="1495"/>
      <c r="G59" s="1495"/>
      <c r="H59" s="1495"/>
      <c r="I59" s="1495"/>
      <c r="J59" s="1495"/>
      <c r="K59" s="1495"/>
      <c r="L59" s="1495"/>
      <c r="M59" s="1495"/>
      <c r="N59" s="1495"/>
      <c r="O59" s="1495"/>
      <c r="P59" s="1495"/>
      <c r="Q59" s="1495"/>
      <c r="R59" s="976"/>
      <c r="S59" s="140"/>
    </row>
    <row r="60" spans="1:19" s="415" customFormat="1" ht="13.5" customHeight="1" x14ac:dyDescent="0.2">
      <c r="A60" s="919"/>
      <c r="B60" s="919"/>
      <c r="C60" s="484" t="s">
        <v>442</v>
      </c>
      <c r="D60" s="439"/>
      <c r="E60" s="949"/>
      <c r="F60" s="949"/>
      <c r="G60" s="949"/>
      <c r="H60" s="949"/>
      <c r="I60" s="950" t="s">
        <v>135</v>
      </c>
      <c r="J60" s="951"/>
      <c r="K60" s="951"/>
      <c r="L60" s="951"/>
      <c r="M60" s="516"/>
      <c r="N60" s="587"/>
      <c r="O60" s="587"/>
      <c r="P60" s="587"/>
      <c r="Q60" s="587"/>
      <c r="R60" s="233"/>
    </row>
    <row r="61" spans="1:19" ht="13.5" customHeight="1" x14ac:dyDescent="0.2">
      <c r="A61" s="135"/>
      <c r="B61" s="137"/>
      <c r="C61" s="462"/>
      <c r="D61" s="137"/>
      <c r="E61" s="174"/>
      <c r="F61" s="1439">
        <v>42583</v>
      </c>
      <c r="G61" s="1439"/>
      <c r="H61" s="1439"/>
      <c r="I61" s="1439"/>
      <c r="J61" s="1439"/>
      <c r="K61" s="1439"/>
      <c r="L61" s="1439"/>
      <c r="M61" s="1439"/>
      <c r="N61" s="1439"/>
      <c r="O61" s="1439"/>
      <c r="P61" s="1439"/>
      <c r="Q61" s="1439"/>
      <c r="R61" s="404">
        <v>9</v>
      </c>
      <c r="S61" s="137"/>
    </row>
    <row r="62" spans="1:19" ht="15" customHeight="1" x14ac:dyDescent="0.2">
      <c r="B62" s="462"/>
    </row>
  </sheetData>
  <dataConsolidate/>
  <mergeCells count="16">
    <mergeCell ref="C6:Q6"/>
    <mergeCell ref="C11:D11"/>
    <mergeCell ref="C14:D14"/>
    <mergeCell ref="B1:D1"/>
    <mergeCell ref="C35:D35"/>
    <mergeCell ref="E8:L8"/>
    <mergeCell ref="M8:Q8"/>
    <mergeCell ref="C59:Q59"/>
    <mergeCell ref="F61:Q61"/>
    <mergeCell ref="C54:D54"/>
    <mergeCell ref="C55:D55"/>
    <mergeCell ref="C9:D9"/>
    <mergeCell ref="D51:G51"/>
    <mergeCell ref="C37:D37"/>
    <mergeCell ref="C40:D40"/>
    <mergeCell ref="C58:Q58"/>
  </mergeCells>
  <conditionalFormatting sqref="E9:Q11 E8 E35:G35 H35:Q37">
    <cfRule type="cellIs" dxfId="18"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507" t="s">
        <v>324</v>
      </c>
      <c r="E1" s="1507"/>
      <c r="F1" s="1507"/>
      <c r="G1" s="1507"/>
      <c r="H1" s="1507"/>
      <c r="I1" s="1507"/>
      <c r="J1" s="1507"/>
      <c r="K1" s="1507"/>
      <c r="L1" s="1507"/>
      <c r="M1" s="1507"/>
      <c r="N1" s="1507"/>
      <c r="O1" s="1507"/>
      <c r="P1" s="1507"/>
      <c r="Q1" s="1507"/>
      <c r="R1" s="1507"/>
      <c r="S1" s="2"/>
    </row>
    <row r="2" spans="1:19" ht="6" customHeight="1" x14ac:dyDescent="0.2">
      <c r="A2" s="2"/>
      <c r="B2" s="1508"/>
      <c r="C2" s="1509"/>
      <c r="D2" s="1510"/>
      <c r="E2" s="4"/>
      <c r="F2" s="4"/>
      <c r="G2" s="4"/>
      <c r="H2" s="4"/>
      <c r="I2" s="4"/>
      <c r="J2" s="4"/>
      <c r="K2" s="4"/>
      <c r="L2" s="4"/>
      <c r="M2" s="4"/>
      <c r="N2" s="4"/>
      <c r="O2" s="4"/>
      <c r="P2" s="4"/>
      <c r="Q2" s="4"/>
      <c r="R2" s="4"/>
      <c r="S2" s="2"/>
    </row>
    <row r="3" spans="1:19" ht="13.5" customHeight="1" thickBot="1" x14ac:dyDescent="0.25">
      <c r="A3" s="2"/>
      <c r="B3" s="226"/>
      <c r="C3" s="4"/>
      <c r="D3" s="4"/>
      <c r="E3" s="624"/>
      <c r="F3" s="624"/>
      <c r="G3" s="624"/>
      <c r="H3" s="624"/>
      <c r="I3" s="548"/>
      <c r="J3" s="624"/>
      <c r="K3" s="624"/>
      <c r="L3" s="624"/>
      <c r="M3" s="624"/>
      <c r="N3" s="624"/>
      <c r="O3" s="624"/>
      <c r="P3" s="624"/>
      <c r="Q3" s="624" t="s">
        <v>73</v>
      </c>
      <c r="R3" s="4"/>
      <c r="S3" s="2"/>
    </row>
    <row r="4" spans="1:19" s="7" customFormat="1" ht="13.5" customHeight="1" thickBot="1" x14ac:dyDescent="0.25">
      <c r="A4" s="6"/>
      <c r="B4" s="225"/>
      <c r="C4" s="400" t="s">
        <v>215</v>
      </c>
      <c r="D4" s="549"/>
      <c r="E4" s="549"/>
      <c r="F4" s="549"/>
      <c r="G4" s="549"/>
      <c r="H4" s="549"/>
      <c r="I4" s="549"/>
      <c r="J4" s="549"/>
      <c r="K4" s="549"/>
      <c r="L4" s="549"/>
      <c r="M4" s="549"/>
      <c r="N4" s="549"/>
      <c r="O4" s="549"/>
      <c r="P4" s="549"/>
      <c r="Q4" s="550"/>
      <c r="R4" s="4"/>
      <c r="S4" s="6"/>
    </row>
    <row r="5" spans="1:19" ht="4.5" customHeight="1" x14ac:dyDescent="0.2">
      <c r="A5" s="2"/>
      <c r="B5" s="226"/>
      <c r="C5" s="1511" t="s">
        <v>78</v>
      </c>
      <c r="D5" s="1511"/>
      <c r="E5" s="1512"/>
      <c r="F5" s="1512"/>
      <c r="G5" s="1512"/>
      <c r="H5" s="1512"/>
      <c r="I5" s="1512"/>
      <c r="J5" s="1512"/>
      <c r="K5" s="1512"/>
      <c r="L5" s="1512"/>
      <c r="M5" s="1512"/>
      <c r="N5" s="1512"/>
      <c r="O5" s="628"/>
      <c r="P5" s="628"/>
      <c r="Q5" s="628"/>
      <c r="R5" s="4"/>
      <c r="S5" s="2"/>
    </row>
    <row r="6" spans="1:19" ht="12" customHeight="1" x14ac:dyDescent="0.2">
      <c r="A6" s="2"/>
      <c r="B6" s="226"/>
      <c r="C6" s="1511"/>
      <c r="D6" s="1511"/>
      <c r="E6" s="1513" t="str">
        <f>+'11desemprego_IEFP'!E6:O6</f>
        <v>2015</v>
      </c>
      <c r="F6" s="1513"/>
      <c r="G6" s="1513"/>
      <c r="H6" s="1513"/>
      <c r="I6" s="1513"/>
      <c r="J6" s="1513"/>
      <c r="K6" s="1513" t="str">
        <f>+'11desemprego_IEFP'!K6</f>
        <v>2016</v>
      </c>
      <c r="L6" s="1513"/>
      <c r="M6" s="1513"/>
      <c r="N6" s="1513"/>
      <c r="O6" s="1513"/>
      <c r="P6" s="1513"/>
      <c r="Q6" s="1513"/>
      <c r="R6" s="4"/>
      <c r="S6" s="2"/>
    </row>
    <row r="7" spans="1:19" x14ac:dyDescent="0.2">
      <c r="A7" s="2"/>
      <c r="B7" s="226"/>
      <c r="C7" s="631"/>
      <c r="D7" s="631"/>
      <c r="E7" s="625" t="s">
        <v>99</v>
      </c>
      <c r="F7" s="740" t="s">
        <v>98</v>
      </c>
      <c r="G7" s="740" t="s">
        <v>97</v>
      </c>
      <c r="H7" s="740" t="s">
        <v>96</v>
      </c>
      <c r="I7" s="740" t="s">
        <v>95</v>
      </c>
      <c r="J7" s="740" t="s">
        <v>94</v>
      </c>
      <c r="K7" s="740" t="s">
        <v>93</v>
      </c>
      <c r="L7" s="740" t="s">
        <v>104</v>
      </c>
      <c r="M7" s="740" t="s">
        <v>103</v>
      </c>
      <c r="N7" s="740" t="s">
        <v>102</v>
      </c>
      <c r="O7" s="740" t="s">
        <v>101</v>
      </c>
      <c r="P7" s="740" t="s">
        <v>100</v>
      </c>
      <c r="Q7" s="740" t="s">
        <v>99</v>
      </c>
      <c r="R7" s="628"/>
      <c r="S7" s="2"/>
    </row>
    <row r="8" spans="1:19" s="537" customFormat="1" ht="15" customHeight="1" x14ac:dyDescent="0.2">
      <c r="A8" s="95"/>
      <c r="B8" s="227"/>
      <c r="C8" s="1514" t="s">
        <v>68</v>
      </c>
      <c r="D8" s="1514"/>
      <c r="E8" s="551">
        <v>56697</v>
      </c>
      <c r="F8" s="552">
        <v>52955</v>
      </c>
      <c r="G8" s="552">
        <v>74412</v>
      </c>
      <c r="H8" s="552">
        <v>70194</v>
      </c>
      <c r="I8" s="552">
        <v>64695</v>
      </c>
      <c r="J8" s="552">
        <v>54033</v>
      </c>
      <c r="K8" s="552">
        <v>64934</v>
      </c>
      <c r="L8" s="552">
        <v>53632</v>
      </c>
      <c r="M8" s="552">
        <v>53464</v>
      </c>
      <c r="N8" s="552">
        <v>50136</v>
      </c>
      <c r="O8" s="552">
        <v>50006</v>
      </c>
      <c r="P8" s="552">
        <v>49496</v>
      </c>
      <c r="Q8" s="552">
        <v>47270</v>
      </c>
      <c r="R8" s="538"/>
      <c r="S8" s="95"/>
    </row>
    <row r="9" spans="1:19" s="546" customFormat="1" ht="11.25" customHeight="1" x14ac:dyDescent="0.2">
      <c r="A9" s="553"/>
      <c r="B9" s="554"/>
      <c r="C9" s="555"/>
      <c r="D9" s="474" t="s">
        <v>189</v>
      </c>
      <c r="E9" s="152">
        <v>20496</v>
      </c>
      <c r="F9" s="162">
        <v>19259</v>
      </c>
      <c r="G9" s="162">
        <v>26907</v>
      </c>
      <c r="H9" s="162">
        <v>23514</v>
      </c>
      <c r="I9" s="162">
        <v>20153</v>
      </c>
      <c r="J9" s="162">
        <v>18155</v>
      </c>
      <c r="K9" s="162">
        <v>22203</v>
      </c>
      <c r="L9" s="162">
        <v>18462</v>
      </c>
      <c r="M9" s="162">
        <v>18033</v>
      </c>
      <c r="N9" s="162">
        <v>17496</v>
      </c>
      <c r="O9" s="162">
        <v>17589</v>
      </c>
      <c r="P9" s="162">
        <v>17755</v>
      </c>
      <c r="Q9" s="162">
        <v>17218</v>
      </c>
      <c r="R9" s="556"/>
      <c r="S9" s="553"/>
    </row>
    <row r="10" spans="1:19" s="546" customFormat="1" ht="11.25" customHeight="1" x14ac:dyDescent="0.2">
      <c r="A10" s="553"/>
      <c r="B10" s="554"/>
      <c r="C10" s="555"/>
      <c r="D10" s="474" t="s">
        <v>190</v>
      </c>
      <c r="E10" s="152">
        <v>11525</v>
      </c>
      <c r="F10" s="162">
        <v>11173</v>
      </c>
      <c r="G10" s="162">
        <v>15403</v>
      </c>
      <c r="H10" s="162">
        <v>14200</v>
      </c>
      <c r="I10" s="162">
        <v>11780</v>
      </c>
      <c r="J10" s="162">
        <v>10892</v>
      </c>
      <c r="K10" s="162">
        <v>12468</v>
      </c>
      <c r="L10" s="162">
        <v>10301</v>
      </c>
      <c r="M10" s="162">
        <v>10413</v>
      </c>
      <c r="N10" s="162">
        <v>9883</v>
      </c>
      <c r="O10" s="162">
        <v>10200</v>
      </c>
      <c r="P10" s="162">
        <v>10157</v>
      </c>
      <c r="Q10" s="162">
        <v>9810</v>
      </c>
      <c r="R10" s="556"/>
      <c r="S10" s="553"/>
    </row>
    <row r="11" spans="1:19" s="546" customFormat="1" ht="11.25" customHeight="1" x14ac:dyDescent="0.2">
      <c r="A11" s="553"/>
      <c r="B11" s="554"/>
      <c r="C11" s="555"/>
      <c r="D11" s="474" t="s">
        <v>191</v>
      </c>
      <c r="E11" s="152">
        <v>15319</v>
      </c>
      <c r="F11" s="162">
        <v>14278</v>
      </c>
      <c r="G11" s="162">
        <v>19180</v>
      </c>
      <c r="H11" s="162">
        <v>17600</v>
      </c>
      <c r="I11" s="162">
        <v>15342</v>
      </c>
      <c r="J11" s="162">
        <v>13297</v>
      </c>
      <c r="K11" s="162">
        <v>17989</v>
      </c>
      <c r="L11" s="162">
        <v>15193</v>
      </c>
      <c r="M11" s="162">
        <v>15595</v>
      </c>
      <c r="N11" s="162">
        <v>13934</v>
      </c>
      <c r="O11" s="162">
        <v>14140</v>
      </c>
      <c r="P11" s="162">
        <v>13635</v>
      </c>
      <c r="Q11" s="162">
        <v>12836</v>
      </c>
      <c r="R11" s="556"/>
      <c r="S11" s="553"/>
    </row>
    <row r="12" spans="1:19" s="546" customFormat="1" ht="11.25" customHeight="1" x14ac:dyDescent="0.2">
      <c r="A12" s="553"/>
      <c r="B12" s="554"/>
      <c r="C12" s="555"/>
      <c r="D12" s="474" t="s">
        <v>192</v>
      </c>
      <c r="E12" s="152">
        <v>4872</v>
      </c>
      <c r="F12" s="162">
        <v>4176</v>
      </c>
      <c r="G12" s="162">
        <v>6098</v>
      </c>
      <c r="H12" s="162">
        <v>6388</v>
      </c>
      <c r="I12" s="162">
        <v>4716</v>
      </c>
      <c r="J12" s="162">
        <v>4637</v>
      </c>
      <c r="K12" s="162">
        <v>5247</v>
      </c>
      <c r="L12" s="162">
        <v>4264</v>
      </c>
      <c r="M12" s="162">
        <v>4603</v>
      </c>
      <c r="N12" s="162">
        <v>3707</v>
      </c>
      <c r="O12" s="162">
        <v>3864</v>
      </c>
      <c r="P12" s="162">
        <v>3788</v>
      </c>
      <c r="Q12" s="162">
        <v>3782</v>
      </c>
      <c r="R12" s="556"/>
      <c r="S12" s="553"/>
    </row>
    <row r="13" spans="1:19" s="546" customFormat="1" ht="11.25" customHeight="1" x14ac:dyDescent="0.2">
      <c r="A13" s="553"/>
      <c r="B13" s="554"/>
      <c r="C13" s="555"/>
      <c r="D13" s="474" t="s">
        <v>193</v>
      </c>
      <c r="E13" s="152">
        <v>2127</v>
      </c>
      <c r="F13" s="162">
        <v>1806</v>
      </c>
      <c r="G13" s="162">
        <v>3520</v>
      </c>
      <c r="H13" s="162">
        <v>5293</v>
      </c>
      <c r="I13" s="162">
        <v>9554</v>
      </c>
      <c r="J13" s="162">
        <v>4819</v>
      </c>
      <c r="K13" s="162">
        <v>4053</v>
      </c>
      <c r="L13" s="162">
        <v>2906</v>
      </c>
      <c r="M13" s="162">
        <v>2481</v>
      </c>
      <c r="N13" s="162">
        <v>2210</v>
      </c>
      <c r="O13" s="162">
        <v>2040</v>
      </c>
      <c r="P13" s="162">
        <v>1828</v>
      </c>
      <c r="Q13" s="162">
        <v>1556</v>
      </c>
      <c r="R13" s="556"/>
      <c r="S13" s="553"/>
    </row>
    <row r="14" spans="1:19" s="546" customFormat="1" ht="11.25" customHeight="1" x14ac:dyDescent="0.2">
      <c r="A14" s="553"/>
      <c r="B14" s="554"/>
      <c r="C14" s="555"/>
      <c r="D14" s="474" t="s">
        <v>131</v>
      </c>
      <c r="E14" s="152">
        <v>1032</v>
      </c>
      <c r="F14" s="162">
        <v>1133</v>
      </c>
      <c r="G14" s="162">
        <v>1629</v>
      </c>
      <c r="H14" s="162">
        <v>1654</v>
      </c>
      <c r="I14" s="162">
        <v>1574</v>
      </c>
      <c r="J14" s="162">
        <v>1209</v>
      </c>
      <c r="K14" s="162">
        <v>1483</v>
      </c>
      <c r="L14" s="162">
        <v>1285</v>
      </c>
      <c r="M14" s="162">
        <v>1266</v>
      </c>
      <c r="N14" s="162">
        <v>1920</v>
      </c>
      <c r="O14" s="162">
        <v>1109</v>
      </c>
      <c r="P14" s="162">
        <v>1255</v>
      </c>
      <c r="Q14" s="162">
        <v>920</v>
      </c>
      <c r="R14" s="556"/>
      <c r="S14" s="553"/>
    </row>
    <row r="15" spans="1:19" s="546" customFormat="1" ht="11.25" customHeight="1" x14ac:dyDescent="0.2">
      <c r="A15" s="553"/>
      <c r="B15" s="554"/>
      <c r="C15" s="555"/>
      <c r="D15" s="474" t="s">
        <v>132</v>
      </c>
      <c r="E15" s="152">
        <v>1326</v>
      </c>
      <c r="F15" s="162">
        <v>1130</v>
      </c>
      <c r="G15" s="162">
        <v>1675</v>
      </c>
      <c r="H15" s="162">
        <v>1545</v>
      </c>
      <c r="I15" s="162">
        <v>1576</v>
      </c>
      <c r="J15" s="162">
        <v>1024</v>
      </c>
      <c r="K15" s="162">
        <v>1491</v>
      </c>
      <c r="L15" s="162">
        <v>1221</v>
      </c>
      <c r="M15" s="162">
        <v>1073</v>
      </c>
      <c r="N15" s="162">
        <v>986</v>
      </c>
      <c r="O15" s="162">
        <v>1064</v>
      </c>
      <c r="P15" s="162">
        <v>1078</v>
      </c>
      <c r="Q15" s="162">
        <v>1148</v>
      </c>
      <c r="R15" s="556"/>
      <c r="S15" s="553"/>
    </row>
    <row r="16" spans="1:19" s="562" customFormat="1" ht="15" customHeight="1" x14ac:dyDescent="0.2">
      <c r="A16" s="557"/>
      <c r="B16" s="558"/>
      <c r="C16" s="1514" t="s">
        <v>291</v>
      </c>
      <c r="D16" s="1514"/>
      <c r="E16" s="559"/>
      <c r="F16" s="560"/>
      <c r="G16" s="560"/>
      <c r="H16" s="560"/>
      <c r="I16" s="560"/>
      <c r="J16" s="560"/>
      <c r="K16" s="560"/>
      <c r="L16" s="560"/>
      <c r="M16" s="560"/>
      <c r="N16" s="560"/>
      <c r="O16" s="560"/>
      <c r="P16" s="560"/>
      <c r="Q16" s="560"/>
      <c r="R16" s="561"/>
      <c r="S16" s="557"/>
    </row>
    <row r="17" spans="1:19" s="546" customFormat="1" ht="12" customHeight="1" x14ac:dyDescent="0.2">
      <c r="A17" s="553"/>
      <c r="B17" s="554"/>
      <c r="C17" s="555"/>
      <c r="D17" s="97" t="s">
        <v>671</v>
      </c>
      <c r="E17" s="162">
        <v>6044</v>
      </c>
      <c r="F17" s="162">
        <v>5728</v>
      </c>
      <c r="G17" s="162">
        <v>8005</v>
      </c>
      <c r="H17" s="162">
        <v>8697</v>
      </c>
      <c r="I17" s="162">
        <v>7335</v>
      </c>
      <c r="J17" s="162">
        <v>5322</v>
      </c>
      <c r="K17" s="162">
        <v>7833</v>
      </c>
      <c r="L17" s="162">
        <v>6661</v>
      </c>
      <c r="M17" s="162">
        <v>6525</v>
      </c>
      <c r="N17" s="162">
        <v>6224</v>
      </c>
      <c r="O17" s="162">
        <v>6109</v>
      </c>
      <c r="P17" s="162">
        <v>5461</v>
      </c>
      <c r="Q17" s="162">
        <v>4938</v>
      </c>
      <c r="R17" s="556"/>
      <c r="S17" s="553"/>
    </row>
    <row r="18" spans="1:19" s="546" customFormat="1" ht="12" customHeight="1" x14ac:dyDescent="0.2">
      <c r="A18" s="553"/>
      <c r="B18" s="554"/>
      <c r="C18" s="555"/>
      <c r="D18" s="97" t="s">
        <v>672</v>
      </c>
      <c r="E18" s="162">
        <v>4416</v>
      </c>
      <c r="F18" s="162">
        <v>4502</v>
      </c>
      <c r="G18" s="162">
        <v>5166</v>
      </c>
      <c r="H18" s="162">
        <v>5628</v>
      </c>
      <c r="I18" s="162">
        <v>5044</v>
      </c>
      <c r="J18" s="162">
        <v>4604</v>
      </c>
      <c r="K18" s="162">
        <v>5377</v>
      </c>
      <c r="L18" s="162">
        <v>4770</v>
      </c>
      <c r="M18" s="162">
        <v>4830</v>
      </c>
      <c r="N18" s="162">
        <v>4502</v>
      </c>
      <c r="O18" s="162">
        <v>4440</v>
      </c>
      <c r="P18" s="162">
        <v>3806</v>
      </c>
      <c r="Q18" s="162">
        <v>3747</v>
      </c>
      <c r="R18" s="556"/>
      <c r="S18" s="553"/>
    </row>
    <row r="19" spans="1:19" s="546" customFormat="1" ht="12" customHeight="1" x14ac:dyDescent="0.2">
      <c r="A19" s="553"/>
      <c r="B19" s="554"/>
      <c r="C19" s="555"/>
      <c r="D19" s="97" t="s">
        <v>673</v>
      </c>
      <c r="E19" s="162">
        <v>3352</v>
      </c>
      <c r="F19" s="162">
        <v>2178</v>
      </c>
      <c r="G19" s="162">
        <v>9516</v>
      </c>
      <c r="H19" s="162">
        <v>1258</v>
      </c>
      <c r="I19" s="162">
        <v>947</v>
      </c>
      <c r="J19" s="162">
        <v>898</v>
      </c>
      <c r="K19" s="162">
        <v>1258</v>
      </c>
      <c r="L19" s="162">
        <v>797</v>
      </c>
      <c r="M19" s="162">
        <v>822</v>
      </c>
      <c r="N19" s="162">
        <v>898</v>
      </c>
      <c r="O19" s="162">
        <v>727</v>
      </c>
      <c r="P19" s="162">
        <v>1436</v>
      </c>
      <c r="Q19" s="162">
        <v>2935</v>
      </c>
      <c r="R19" s="556"/>
      <c r="S19" s="553"/>
    </row>
    <row r="20" spans="1:19" s="546" customFormat="1" ht="12" customHeight="1" x14ac:dyDescent="0.2">
      <c r="A20" s="553"/>
      <c r="B20" s="554"/>
      <c r="C20" s="555"/>
      <c r="D20" s="97" t="s">
        <v>674</v>
      </c>
      <c r="E20" s="162">
        <v>3100</v>
      </c>
      <c r="F20" s="162">
        <v>2837</v>
      </c>
      <c r="G20" s="162">
        <v>3822</v>
      </c>
      <c r="H20" s="162">
        <v>4701</v>
      </c>
      <c r="I20" s="162">
        <v>5258</v>
      </c>
      <c r="J20" s="162">
        <v>3381</v>
      </c>
      <c r="K20" s="162">
        <v>4364</v>
      </c>
      <c r="L20" s="162">
        <v>3798</v>
      </c>
      <c r="M20" s="162">
        <v>3532</v>
      </c>
      <c r="N20" s="162">
        <v>3500</v>
      </c>
      <c r="O20" s="162">
        <v>3422</v>
      </c>
      <c r="P20" s="162">
        <v>3161</v>
      </c>
      <c r="Q20" s="162">
        <v>2634</v>
      </c>
      <c r="R20" s="556"/>
      <c r="S20" s="553"/>
    </row>
    <row r="21" spans="1:19" s="546" customFormat="1" ht="11.25" customHeight="1" x14ac:dyDescent="0.2">
      <c r="A21" s="553"/>
      <c r="B21" s="554"/>
      <c r="C21" s="555"/>
      <c r="D21" s="97" t="s">
        <v>675</v>
      </c>
      <c r="E21" s="162">
        <v>2907</v>
      </c>
      <c r="F21" s="162">
        <v>2615</v>
      </c>
      <c r="G21" s="162">
        <v>3703</v>
      </c>
      <c r="H21" s="162">
        <v>4539</v>
      </c>
      <c r="I21" s="162">
        <v>5776</v>
      </c>
      <c r="J21" s="162">
        <v>3456</v>
      </c>
      <c r="K21" s="162">
        <v>4065</v>
      </c>
      <c r="L21" s="162">
        <v>3297</v>
      </c>
      <c r="M21" s="162">
        <v>3082</v>
      </c>
      <c r="N21" s="162">
        <v>2990</v>
      </c>
      <c r="O21" s="162">
        <v>2864</v>
      </c>
      <c r="P21" s="162">
        <v>3104</v>
      </c>
      <c r="Q21" s="162">
        <v>2445</v>
      </c>
      <c r="R21" s="556"/>
      <c r="S21" s="553"/>
    </row>
    <row r="22" spans="1:19" s="546" customFormat="1" ht="15" customHeight="1" x14ac:dyDescent="0.2">
      <c r="A22" s="553"/>
      <c r="B22" s="554"/>
      <c r="C22" s="1514" t="s">
        <v>216</v>
      </c>
      <c r="D22" s="1514"/>
      <c r="E22" s="551">
        <v>9888</v>
      </c>
      <c r="F22" s="552">
        <v>9620</v>
      </c>
      <c r="G22" s="552">
        <v>13639</v>
      </c>
      <c r="H22" s="552">
        <v>11525</v>
      </c>
      <c r="I22" s="552">
        <v>8107</v>
      </c>
      <c r="J22" s="552">
        <v>5598</v>
      </c>
      <c r="K22" s="552">
        <v>8156</v>
      </c>
      <c r="L22" s="552">
        <v>7397</v>
      </c>
      <c r="M22" s="552">
        <v>6899</v>
      </c>
      <c r="N22" s="552">
        <v>6138</v>
      </c>
      <c r="O22" s="552">
        <v>6219</v>
      </c>
      <c r="P22" s="552">
        <v>6033</v>
      </c>
      <c r="Q22" s="552">
        <v>7416</v>
      </c>
      <c r="R22" s="556"/>
      <c r="S22" s="553"/>
    </row>
    <row r="23" spans="1:19" s="562" customFormat="1" ht="12" customHeight="1" x14ac:dyDescent="0.2">
      <c r="A23" s="557"/>
      <c r="B23" s="558"/>
      <c r="C23" s="1514" t="s">
        <v>292</v>
      </c>
      <c r="D23" s="1514"/>
      <c r="E23" s="551">
        <v>46809</v>
      </c>
      <c r="F23" s="552">
        <v>43335</v>
      </c>
      <c r="G23" s="552">
        <v>60773</v>
      </c>
      <c r="H23" s="552">
        <v>58669</v>
      </c>
      <c r="I23" s="552">
        <v>56588</v>
      </c>
      <c r="J23" s="552">
        <v>48435</v>
      </c>
      <c r="K23" s="552">
        <v>56778</v>
      </c>
      <c r="L23" s="552">
        <v>46235</v>
      </c>
      <c r="M23" s="552">
        <v>46565</v>
      </c>
      <c r="N23" s="552">
        <v>43998</v>
      </c>
      <c r="O23" s="552">
        <v>43787</v>
      </c>
      <c r="P23" s="552">
        <v>43463</v>
      </c>
      <c r="Q23" s="552">
        <v>39854</v>
      </c>
      <c r="R23" s="563"/>
      <c r="S23" s="557"/>
    </row>
    <row r="24" spans="1:19" s="546" customFormat="1" ht="12.75" customHeight="1" x14ac:dyDescent="0.2">
      <c r="A24" s="553"/>
      <c r="B24" s="564"/>
      <c r="C24" s="555"/>
      <c r="D24" s="480" t="s">
        <v>344</v>
      </c>
      <c r="E24" s="152">
        <v>2552</v>
      </c>
      <c r="F24" s="162">
        <v>1885</v>
      </c>
      <c r="G24" s="162">
        <v>2542</v>
      </c>
      <c r="H24" s="162">
        <v>3555</v>
      </c>
      <c r="I24" s="162">
        <v>2543</v>
      </c>
      <c r="J24" s="162">
        <v>3010</v>
      </c>
      <c r="K24" s="162">
        <v>2479</v>
      </c>
      <c r="L24" s="162">
        <v>2081</v>
      </c>
      <c r="M24" s="162">
        <v>2275</v>
      </c>
      <c r="N24" s="162">
        <v>1938</v>
      </c>
      <c r="O24" s="162">
        <v>1719</v>
      </c>
      <c r="P24" s="162">
        <v>1638</v>
      </c>
      <c r="Q24" s="162">
        <v>1922</v>
      </c>
      <c r="R24" s="556"/>
      <c r="S24" s="553"/>
    </row>
    <row r="25" spans="1:19" s="546" customFormat="1" ht="11.25" customHeight="1" x14ac:dyDescent="0.2">
      <c r="A25" s="553"/>
      <c r="B25" s="564"/>
      <c r="C25" s="555"/>
      <c r="D25" s="480" t="s">
        <v>217</v>
      </c>
      <c r="E25" s="152">
        <v>10143</v>
      </c>
      <c r="F25" s="162">
        <v>9783</v>
      </c>
      <c r="G25" s="162">
        <v>11490</v>
      </c>
      <c r="H25" s="162">
        <v>12503</v>
      </c>
      <c r="I25" s="162">
        <v>11657</v>
      </c>
      <c r="J25" s="162">
        <v>11376</v>
      </c>
      <c r="K25" s="162">
        <v>13192</v>
      </c>
      <c r="L25" s="162">
        <v>10827</v>
      </c>
      <c r="M25" s="162">
        <v>10831</v>
      </c>
      <c r="N25" s="162">
        <v>10170</v>
      </c>
      <c r="O25" s="162">
        <v>10210</v>
      </c>
      <c r="P25" s="162">
        <v>9093</v>
      </c>
      <c r="Q25" s="162">
        <v>8214</v>
      </c>
      <c r="R25" s="556"/>
      <c r="S25" s="553"/>
    </row>
    <row r="26" spans="1:19" s="546" customFormat="1" ht="11.25" customHeight="1" x14ac:dyDescent="0.2">
      <c r="A26" s="553"/>
      <c r="B26" s="564"/>
      <c r="C26" s="555"/>
      <c r="D26" s="480" t="s">
        <v>165</v>
      </c>
      <c r="E26" s="152">
        <v>33922</v>
      </c>
      <c r="F26" s="162">
        <v>31490</v>
      </c>
      <c r="G26" s="162">
        <v>46470</v>
      </c>
      <c r="H26" s="162">
        <v>42329</v>
      </c>
      <c r="I26" s="162">
        <v>42178</v>
      </c>
      <c r="J26" s="162">
        <v>33901</v>
      </c>
      <c r="K26" s="162">
        <v>40883</v>
      </c>
      <c r="L26" s="162">
        <v>33119</v>
      </c>
      <c r="M26" s="162">
        <v>33248</v>
      </c>
      <c r="N26" s="162">
        <v>31703</v>
      </c>
      <c r="O26" s="162">
        <v>31708</v>
      </c>
      <c r="P26" s="162">
        <v>32585</v>
      </c>
      <c r="Q26" s="162">
        <v>29568</v>
      </c>
      <c r="R26" s="556"/>
      <c r="S26" s="553"/>
    </row>
    <row r="27" spans="1:19" s="546" customFormat="1" ht="11.25" customHeight="1" x14ac:dyDescent="0.2">
      <c r="A27" s="553"/>
      <c r="B27" s="564"/>
      <c r="C27" s="555"/>
      <c r="D27" s="480" t="s">
        <v>218</v>
      </c>
      <c r="E27" s="152">
        <v>192</v>
      </c>
      <c r="F27" s="162">
        <v>177</v>
      </c>
      <c r="G27" s="162">
        <v>271</v>
      </c>
      <c r="H27" s="162">
        <v>282</v>
      </c>
      <c r="I27" s="162">
        <v>210</v>
      </c>
      <c r="J27" s="162">
        <v>148</v>
      </c>
      <c r="K27" s="162">
        <v>224</v>
      </c>
      <c r="L27" s="162">
        <v>208</v>
      </c>
      <c r="M27" s="162">
        <v>211</v>
      </c>
      <c r="N27" s="162">
        <v>187</v>
      </c>
      <c r="O27" s="162">
        <v>150</v>
      </c>
      <c r="P27" s="162">
        <v>147</v>
      </c>
      <c r="Q27" s="162">
        <v>150</v>
      </c>
      <c r="R27" s="556"/>
      <c r="S27" s="553"/>
    </row>
    <row r="28" spans="1:19" ht="10.5" customHeight="1" thickBot="1" x14ac:dyDescent="0.25">
      <c r="A28" s="2"/>
      <c r="B28" s="226"/>
      <c r="C28" s="565"/>
      <c r="D28" s="13"/>
      <c r="E28" s="624"/>
      <c r="F28" s="624"/>
      <c r="G28" s="624"/>
      <c r="H28" s="624"/>
      <c r="I28" s="624"/>
      <c r="J28" s="547"/>
      <c r="K28" s="547"/>
      <c r="L28" s="547"/>
      <c r="M28" s="547"/>
      <c r="N28" s="547"/>
      <c r="O28" s="547"/>
      <c r="P28" s="547"/>
      <c r="Q28" s="547"/>
      <c r="R28" s="628"/>
      <c r="S28" s="2"/>
    </row>
    <row r="29" spans="1:19" ht="13.5" customHeight="1" thickBot="1" x14ac:dyDescent="0.25">
      <c r="A29" s="2"/>
      <c r="B29" s="226"/>
      <c r="C29" s="400" t="s">
        <v>219</v>
      </c>
      <c r="D29" s="549"/>
      <c r="E29" s="567"/>
      <c r="F29" s="567"/>
      <c r="G29" s="567"/>
      <c r="H29" s="567"/>
      <c r="I29" s="567"/>
      <c r="J29" s="567"/>
      <c r="K29" s="567"/>
      <c r="L29" s="567"/>
      <c r="M29" s="567"/>
      <c r="N29" s="567"/>
      <c r="O29" s="567"/>
      <c r="P29" s="567"/>
      <c r="Q29" s="568"/>
      <c r="R29" s="628"/>
      <c r="S29" s="2"/>
    </row>
    <row r="30" spans="1:19" ht="9.75" customHeight="1" x14ac:dyDescent="0.2">
      <c r="A30" s="2"/>
      <c r="B30" s="226"/>
      <c r="C30" s="627" t="s">
        <v>78</v>
      </c>
      <c r="D30" s="13"/>
      <c r="E30" s="566"/>
      <c r="F30" s="566"/>
      <c r="G30" s="566"/>
      <c r="H30" s="566"/>
      <c r="I30" s="566"/>
      <c r="J30" s="566"/>
      <c r="K30" s="566"/>
      <c r="L30" s="566"/>
      <c r="M30" s="566"/>
      <c r="N30" s="566"/>
      <c r="O30" s="566"/>
      <c r="P30" s="566"/>
      <c r="Q30" s="569"/>
      <c r="R30" s="628"/>
      <c r="S30" s="2"/>
    </row>
    <row r="31" spans="1:19" ht="15" customHeight="1" x14ac:dyDescent="0.2">
      <c r="A31" s="2"/>
      <c r="B31" s="226"/>
      <c r="C31" s="1514" t="s">
        <v>68</v>
      </c>
      <c r="D31" s="1514"/>
      <c r="E31" s="551">
        <v>15365</v>
      </c>
      <c r="F31" s="552">
        <v>13518</v>
      </c>
      <c r="G31" s="552">
        <v>17003</v>
      </c>
      <c r="H31" s="552">
        <v>16132</v>
      </c>
      <c r="I31" s="552">
        <v>13237</v>
      </c>
      <c r="J31" s="552">
        <v>10487</v>
      </c>
      <c r="K31" s="552">
        <v>15559</v>
      </c>
      <c r="L31" s="552">
        <v>15617</v>
      </c>
      <c r="M31" s="552">
        <v>16334</v>
      </c>
      <c r="N31" s="552">
        <v>14251</v>
      </c>
      <c r="O31" s="552">
        <v>16872</v>
      </c>
      <c r="P31" s="552">
        <v>16274</v>
      </c>
      <c r="Q31" s="552">
        <v>11950</v>
      </c>
      <c r="R31" s="628"/>
      <c r="S31" s="2"/>
    </row>
    <row r="32" spans="1:19" ht="12" customHeight="1" x14ac:dyDescent="0.2">
      <c r="A32" s="2"/>
      <c r="B32" s="226"/>
      <c r="C32" s="485"/>
      <c r="D32" s="474" t="s">
        <v>189</v>
      </c>
      <c r="E32" s="152">
        <v>5696</v>
      </c>
      <c r="F32" s="162">
        <v>3931</v>
      </c>
      <c r="G32" s="162">
        <v>6558</v>
      </c>
      <c r="H32" s="162">
        <v>6382</v>
      </c>
      <c r="I32" s="162">
        <v>5199</v>
      </c>
      <c r="J32" s="162">
        <v>3358</v>
      </c>
      <c r="K32" s="162">
        <v>6032</v>
      </c>
      <c r="L32" s="162">
        <v>5978</v>
      </c>
      <c r="M32" s="162">
        <v>5685</v>
      </c>
      <c r="N32" s="162">
        <v>4846</v>
      </c>
      <c r="O32" s="162">
        <v>5461</v>
      </c>
      <c r="P32" s="162">
        <v>5329</v>
      </c>
      <c r="Q32" s="162">
        <v>4188</v>
      </c>
      <c r="R32" s="628"/>
      <c r="S32" s="2"/>
    </row>
    <row r="33" spans="1:19" ht="12" customHeight="1" x14ac:dyDescent="0.2">
      <c r="A33" s="2"/>
      <c r="B33" s="226"/>
      <c r="C33" s="485"/>
      <c r="D33" s="474" t="s">
        <v>190</v>
      </c>
      <c r="E33" s="152">
        <v>4491</v>
      </c>
      <c r="F33" s="162">
        <v>4727</v>
      </c>
      <c r="G33" s="162">
        <v>5375</v>
      </c>
      <c r="H33" s="162">
        <v>4473</v>
      </c>
      <c r="I33" s="162">
        <v>3657</v>
      </c>
      <c r="J33" s="162">
        <v>3253</v>
      </c>
      <c r="K33" s="162">
        <v>4813</v>
      </c>
      <c r="L33" s="162">
        <v>4262</v>
      </c>
      <c r="M33" s="162">
        <v>4611</v>
      </c>
      <c r="N33" s="162">
        <v>3790</v>
      </c>
      <c r="O33" s="162">
        <v>5177</v>
      </c>
      <c r="P33" s="162">
        <v>5033</v>
      </c>
      <c r="Q33" s="162">
        <v>3584</v>
      </c>
      <c r="R33" s="628"/>
      <c r="S33" s="2"/>
    </row>
    <row r="34" spans="1:19" ht="12" customHeight="1" x14ac:dyDescent="0.2">
      <c r="A34" s="2"/>
      <c r="B34" s="226"/>
      <c r="C34" s="485"/>
      <c r="D34" s="474" t="s">
        <v>59</v>
      </c>
      <c r="E34" s="152">
        <v>2214</v>
      </c>
      <c r="F34" s="162">
        <v>2010</v>
      </c>
      <c r="G34" s="162">
        <v>2663</v>
      </c>
      <c r="H34" s="162">
        <v>2542</v>
      </c>
      <c r="I34" s="162">
        <v>1920</v>
      </c>
      <c r="J34" s="162">
        <v>1796</v>
      </c>
      <c r="K34" s="162">
        <v>2189</v>
      </c>
      <c r="L34" s="162">
        <v>2155</v>
      </c>
      <c r="M34" s="162">
        <v>2347</v>
      </c>
      <c r="N34" s="162">
        <v>1939</v>
      </c>
      <c r="O34" s="162">
        <v>2414</v>
      </c>
      <c r="P34" s="162">
        <v>2574</v>
      </c>
      <c r="Q34" s="162">
        <v>1946</v>
      </c>
      <c r="R34" s="628"/>
      <c r="S34" s="2"/>
    </row>
    <row r="35" spans="1:19" ht="12" customHeight="1" x14ac:dyDescent="0.2">
      <c r="A35" s="2"/>
      <c r="B35" s="226"/>
      <c r="C35" s="485"/>
      <c r="D35" s="474" t="s">
        <v>192</v>
      </c>
      <c r="E35" s="152">
        <v>1745</v>
      </c>
      <c r="F35" s="162">
        <v>1614</v>
      </c>
      <c r="G35" s="162">
        <v>1481</v>
      </c>
      <c r="H35" s="162">
        <v>1813</v>
      </c>
      <c r="I35" s="162">
        <v>1654</v>
      </c>
      <c r="J35" s="162">
        <v>1444</v>
      </c>
      <c r="K35" s="162">
        <v>1550</v>
      </c>
      <c r="L35" s="162">
        <v>1665</v>
      </c>
      <c r="M35" s="162">
        <v>1655</v>
      </c>
      <c r="N35" s="162">
        <v>1568</v>
      </c>
      <c r="O35" s="162">
        <v>1672</v>
      </c>
      <c r="P35" s="162">
        <v>1494</v>
      </c>
      <c r="Q35" s="162">
        <v>1178</v>
      </c>
      <c r="R35" s="628"/>
      <c r="S35" s="2"/>
    </row>
    <row r="36" spans="1:19" ht="12" customHeight="1" x14ac:dyDescent="0.2">
      <c r="A36" s="2"/>
      <c r="B36" s="226"/>
      <c r="C36" s="485"/>
      <c r="D36" s="474" t="s">
        <v>193</v>
      </c>
      <c r="E36" s="152">
        <v>789</v>
      </c>
      <c r="F36" s="162">
        <v>901</v>
      </c>
      <c r="G36" s="162">
        <v>582</v>
      </c>
      <c r="H36" s="162">
        <v>542</v>
      </c>
      <c r="I36" s="162">
        <v>519</v>
      </c>
      <c r="J36" s="162">
        <v>377</v>
      </c>
      <c r="K36" s="162">
        <v>656</v>
      </c>
      <c r="L36" s="162">
        <v>1169</v>
      </c>
      <c r="M36" s="162">
        <v>1616</v>
      </c>
      <c r="N36" s="162">
        <v>1695</v>
      </c>
      <c r="O36" s="162">
        <v>1641</v>
      </c>
      <c r="P36" s="162">
        <v>1283</v>
      </c>
      <c r="Q36" s="162">
        <v>680</v>
      </c>
      <c r="R36" s="628"/>
      <c r="S36" s="2"/>
    </row>
    <row r="37" spans="1:19" ht="12" customHeight="1" x14ac:dyDescent="0.2">
      <c r="A37" s="2"/>
      <c r="B37" s="226"/>
      <c r="C37" s="485"/>
      <c r="D37" s="474" t="s">
        <v>131</v>
      </c>
      <c r="E37" s="152">
        <v>209</v>
      </c>
      <c r="F37" s="162">
        <v>133</v>
      </c>
      <c r="G37" s="162">
        <v>168</v>
      </c>
      <c r="H37" s="162">
        <v>171</v>
      </c>
      <c r="I37" s="162">
        <v>112</v>
      </c>
      <c r="J37" s="162">
        <v>92</v>
      </c>
      <c r="K37" s="162">
        <v>123</v>
      </c>
      <c r="L37" s="162">
        <v>151</v>
      </c>
      <c r="M37" s="162">
        <v>215</v>
      </c>
      <c r="N37" s="162">
        <v>203</v>
      </c>
      <c r="O37" s="162">
        <v>285</v>
      </c>
      <c r="P37" s="162">
        <v>283</v>
      </c>
      <c r="Q37" s="162">
        <v>201</v>
      </c>
      <c r="R37" s="628"/>
      <c r="S37" s="2"/>
    </row>
    <row r="38" spans="1:19" ht="12" customHeight="1" x14ac:dyDescent="0.2">
      <c r="A38" s="2"/>
      <c r="B38" s="226"/>
      <c r="C38" s="485"/>
      <c r="D38" s="474" t="s">
        <v>132</v>
      </c>
      <c r="E38" s="152">
        <v>221</v>
      </c>
      <c r="F38" s="162">
        <v>202</v>
      </c>
      <c r="G38" s="162">
        <v>176</v>
      </c>
      <c r="H38" s="162">
        <v>209</v>
      </c>
      <c r="I38" s="162">
        <v>176</v>
      </c>
      <c r="J38" s="162">
        <v>167</v>
      </c>
      <c r="K38" s="162">
        <v>196</v>
      </c>
      <c r="L38" s="162">
        <v>237</v>
      </c>
      <c r="M38" s="162">
        <v>205</v>
      </c>
      <c r="N38" s="162">
        <v>210</v>
      </c>
      <c r="O38" s="162">
        <v>222</v>
      </c>
      <c r="P38" s="162">
        <v>278</v>
      </c>
      <c r="Q38" s="162">
        <v>173</v>
      </c>
      <c r="R38" s="628"/>
      <c r="S38" s="2"/>
    </row>
    <row r="39" spans="1:19" ht="15" customHeight="1" x14ac:dyDescent="0.2">
      <c r="A39" s="2"/>
      <c r="B39" s="226"/>
      <c r="C39" s="485"/>
      <c r="D39" s="480" t="s">
        <v>344</v>
      </c>
      <c r="E39" s="162">
        <v>742</v>
      </c>
      <c r="F39" s="162">
        <v>1024</v>
      </c>
      <c r="G39" s="162">
        <v>598</v>
      </c>
      <c r="H39" s="162">
        <v>971</v>
      </c>
      <c r="I39" s="162">
        <v>1053</v>
      </c>
      <c r="J39" s="162">
        <v>834</v>
      </c>
      <c r="K39" s="162">
        <v>1117</v>
      </c>
      <c r="L39" s="162">
        <v>964</v>
      </c>
      <c r="M39" s="162">
        <v>708</v>
      </c>
      <c r="N39" s="162">
        <v>685</v>
      </c>
      <c r="O39" s="162">
        <v>1232</v>
      </c>
      <c r="P39" s="162">
        <v>567</v>
      </c>
      <c r="Q39" s="162">
        <v>428</v>
      </c>
      <c r="R39" s="628"/>
      <c r="S39" s="2"/>
    </row>
    <row r="40" spans="1:19" ht="12" customHeight="1" x14ac:dyDescent="0.2">
      <c r="A40" s="2"/>
      <c r="B40" s="226"/>
      <c r="C40" s="485"/>
      <c r="D40" s="480" t="s">
        <v>217</v>
      </c>
      <c r="E40" s="162">
        <v>4050</v>
      </c>
      <c r="F40" s="162">
        <v>3002</v>
      </c>
      <c r="G40" s="162">
        <v>4409</v>
      </c>
      <c r="H40" s="162">
        <v>4221</v>
      </c>
      <c r="I40" s="162">
        <v>3468</v>
      </c>
      <c r="J40" s="162">
        <v>2508</v>
      </c>
      <c r="K40" s="162">
        <v>3982</v>
      </c>
      <c r="L40" s="162">
        <v>4512</v>
      </c>
      <c r="M40" s="162">
        <v>4038</v>
      </c>
      <c r="N40" s="162">
        <v>3511</v>
      </c>
      <c r="O40" s="162">
        <v>4004</v>
      </c>
      <c r="P40" s="162">
        <v>4052</v>
      </c>
      <c r="Q40" s="162">
        <v>3003</v>
      </c>
      <c r="R40" s="628"/>
      <c r="S40" s="2"/>
    </row>
    <row r="41" spans="1:19" ht="12" customHeight="1" x14ac:dyDescent="0.2">
      <c r="A41" s="2"/>
      <c r="B41" s="226"/>
      <c r="C41" s="485"/>
      <c r="D41" s="480" t="s">
        <v>165</v>
      </c>
      <c r="E41" s="162">
        <v>10570</v>
      </c>
      <c r="F41" s="162">
        <v>9492</v>
      </c>
      <c r="G41" s="162">
        <v>11995</v>
      </c>
      <c r="H41" s="162">
        <v>10930</v>
      </c>
      <c r="I41" s="162">
        <v>8715</v>
      </c>
      <c r="J41" s="162">
        <v>7145</v>
      </c>
      <c r="K41" s="162">
        <v>10460</v>
      </c>
      <c r="L41" s="162">
        <v>10141</v>
      </c>
      <c r="M41" s="162">
        <v>11588</v>
      </c>
      <c r="N41" s="162">
        <v>10054</v>
      </c>
      <c r="O41" s="162">
        <v>11636</v>
      </c>
      <c r="P41" s="162">
        <v>11655</v>
      </c>
      <c r="Q41" s="162">
        <v>8518</v>
      </c>
      <c r="R41" s="628"/>
      <c r="S41" s="2"/>
    </row>
    <row r="42" spans="1:19" ht="11.25" customHeight="1" x14ac:dyDescent="0.2">
      <c r="A42" s="2"/>
      <c r="B42" s="226"/>
      <c r="C42" s="485"/>
      <c r="D42" s="480" t="s">
        <v>218</v>
      </c>
      <c r="E42" s="797">
        <v>3</v>
      </c>
      <c r="F42" s="796">
        <v>0</v>
      </c>
      <c r="G42" s="796">
        <v>1</v>
      </c>
      <c r="H42" s="796">
        <v>10</v>
      </c>
      <c r="I42" s="796">
        <v>1</v>
      </c>
      <c r="J42" s="796">
        <v>0</v>
      </c>
      <c r="K42" s="796">
        <v>0</v>
      </c>
      <c r="L42" s="796">
        <v>0</v>
      </c>
      <c r="M42" s="796">
        <v>0</v>
      </c>
      <c r="N42" s="796">
        <v>1</v>
      </c>
      <c r="O42" s="796">
        <v>0</v>
      </c>
      <c r="P42" s="796">
        <v>0</v>
      </c>
      <c r="Q42" s="796">
        <v>1</v>
      </c>
      <c r="R42" s="628"/>
      <c r="S42" s="2"/>
    </row>
    <row r="43" spans="1:19" ht="15" customHeight="1" x14ac:dyDescent="0.2">
      <c r="A43" s="2"/>
      <c r="B43" s="226"/>
      <c r="C43" s="626" t="s">
        <v>293</v>
      </c>
      <c r="D43" s="626"/>
      <c r="E43" s="152"/>
      <c r="F43" s="152"/>
      <c r="G43" s="162"/>
      <c r="H43" s="162"/>
      <c r="I43" s="162"/>
      <c r="J43" s="162"/>
      <c r="K43" s="162"/>
      <c r="L43" s="162"/>
      <c r="M43" s="162"/>
      <c r="N43" s="162"/>
      <c r="O43" s="162"/>
      <c r="P43" s="162"/>
      <c r="Q43" s="162"/>
      <c r="R43" s="628"/>
      <c r="S43" s="2"/>
    </row>
    <row r="44" spans="1:19" ht="12" customHeight="1" x14ac:dyDescent="0.2">
      <c r="A44" s="2"/>
      <c r="B44" s="226"/>
      <c r="C44" s="485"/>
      <c r="D44" s="747" t="s">
        <v>675</v>
      </c>
      <c r="E44" s="162">
        <v>1611</v>
      </c>
      <c r="F44" s="162">
        <v>1172</v>
      </c>
      <c r="G44" s="162">
        <v>1551</v>
      </c>
      <c r="H44" s="162">
        <v>1439</v>
      </c>
      <c r="I44" s="162">
        <v>1262</v>
      </c>
      <c r="J44" s="162">
        <v>987</v>
      </c>
      <c r="K44" s="162">
        <v>1236</v>
      </c>
      <c r="L44" s="162">
        <v>1558</v>
      </c>
      <c r="M44" s="162">
        <v>1947</v>
      </c>
      <c r="N44" s="162">
        <v>1759</v>
      </c>
      <c r="O44" s="162">
        <v>2104</v>
      </c>
      <c r="P44" s="162">
        <v>1734</v>
      </c>
      <c r="Q44" s="162">
        <v>1216</v>
      </c>
      <c r="R44" s="628"/>
      <c r="S44" s="2"/>
    </row>
    <row r="45" spans="1:19" ht="12" customHeight="1" x14ac:dyDescent="0.2">
      <c r="A45" s="2"/>
      <c r="B45" s="226"/>
      <c r="C45" s="485"/>
      <c r="D45" s="747" t="s">
        <v>672</v>
      </c>
      <c r="E45" s="162">
        <v>1362</v>
      </c>
      <c r="F45" s="162">
        <v>1868</v>
      </c>
      <c r="G45" s="162">
        <v>1479</v>
      </c>
      <c r="H45" s="162">
        <v>1298</v>
      </c>
      <c r="I45" s="162">
        <v>1069</v>
      </c>
      <c r="J45" s="162">
        <v>779</v>
      </c>
      <c r="K45" s="162">
        <v>1717</v>
      </c>
      <c r="L45" s="162">
        <v>1464</v>
      </c>
      <c r="M45" s="162">
        <v>1340</v>
      </c>
      <c r="N45" s="162">
        <v>1202</v>
      </c>
      <c r="O45" s="162">
        <v>1586</v>
      </c>
      <c r="P45" s="162">
        <v>1663</v>
      </c>
      <c r="Q45" s="162">
        <v>1172</v>
      </c>
      <c r="R45" s="628"/>
      <c r="S45" s="2"/>
    </row>
    <row r="46" spans="1:19" ht="12" customHeight="1" x14ac:dyDescent="0.2">
      <c r="A46" s="2"/>
      <c r="B46" s="226"/>
      <c r="C46" s="485"/>
      <c r="D46" s="747" t="s">
        <v>671</v>
      </c>
      <c r="E46" s="162">
        <v>1400</v>
      </c>
      <c r="F46" s="162">
        <v>1011</v>
      </c>
      <c r="G46" s="162">
        <v>1057</v>
      </c>
      <c r="H46" s="162">
        <v>1232</v>
      </c>
      <c r="I46" s="162">
        <v>1021</v>
      </c>
      <c r="J46" s="162">
        <v>963</v>
      </c>
      <c r="K46" s="162">
        <v>1015</v>
      </c>
      <c r="L46" s="162">
        <v>1115</v>
      </c>
      <c r="M46" s="162">
        <v>1221</v>
      </c>
      <c r="N46" s="162">
        <v>1156</v>
      </c>
      <c r="O46" s="162">
        <v>1338</v>
      </c>
      <c r="P46" s="162">
        <v>1388</v>
      </c>
      <c r="Q46" s="162">
        <v>1078</v>
      </c>
      <c r="R46" s="628"/>
      <c r="S46" s="2"/>
    </row>
    <row r="47" spans="1:19" ht="12" customHeight="1" x14ac:dyDescent="0.2">
      <c r="A47" s="2"/>
      <c r="B47" s="226"/>
      <c r="C47" s="485"/>
      <c r="D47" s="747" t="s">
        <v>676</v>
      </c>
      <c r="E47" s="162">
        <v>625</v>
      </c>
      <c r="F47" s="162">
        <v>471</v>
      </c>
      <c r="G47" s="162">
        <v>641</v>
      </c>
      <c r="H47" s="162">
        <v>641</v>
      </c>
      <c r="I47" s="162">
        <v>594</v>
      </c>
      <c r="J47" s="162">
        <v>366</v>
      </c>
      <c r="K47" s="162">
        <v>546</v>
      </c>
      <c r="L47" s="162">
        <v>493</v>
      </c>
      <c r="M47" s="162">
        <v>579</v>
      </c>
      <c r="N47" s="162">
        <v>456</v>
      </c>
      <c r="O47" s="162">
        <v>663</v>
      </c>
      <c r="P47" s="162">
        <v>805</v>
      </c>
      <c r="Q47" s="162">
        <v>651</v>
      </c>
      <c r="R47" s="628"/>
      <c r="S47" s="2"/>
    </row>
    <row r="48" spans="1:19" ht="12" customHeight="1" x14ac:dyDescent="0.2">
      <c r="A48" s="2"/>
      <c r="B48" s="226"/>
      <c r="C48" s="485"/>
      <c r="D48" s="747" t="s">
        <v>674</v>
      </c>
      <c r="E48" s="162">
        <v>696</v>
      </c>
      <c r="F48" s="162">
        <v>458</v>
      </c>
      <c r="G48" s="162">
        <v>491</v>
      </c>
      <c r="H48" s="162">
        <v>544</v>
      </c>
      <c r="I48" s="162">
        <v>447</v>
      </c>
      <c r="J48" s="162">
        <v>346</v>
      </c>
      <c r="K48" s="162">
        <v>424</v>
      </c>
      <c r="L48" s="162">
        <v>571</v>
      </c>
      <c r="M48" s="162">
        <v>782</v>
      </c>
      <c r="N48" s="162">
        <v>817</v>
      </c>
      <c r="O48" s="162">
        <v>884</v>
      </c>
      <c r="P48" s="162">
        <v>807</v>
      </c>
      <c r="Q48" s="162">
        <v>629</v>
      </c>
      <c r="R48" s="628"/>
      <c r="S48" s="2"/>
    </row>
    <row r="49" spans="1:22" ht="15" customHeight="1" x14ac:dyDescent="0.2">
      <c r="A49" s="2"/>
      <c r="B49" s="226"/>
      <c r="C49" s="1514" t="s">
        <v>220</v>
      </c>
      <c r="D49" s="1514"/>
      <c r="E49" s="483">
        <f t="shared" ref="E49:P49" si="0">+E31/E8*100</f>
        <v>27.100199305077872</v>
      </c>
      <c r="F49" s="483">
        <f t="shared" si="0"/>
        <v>25.527334529317347</v>
      </c>
      <c r="G49" s="483">
        <f t="shared" si="0"/>
        <v>22.849809170563887</v>
      </c>
      <c r="H49" s="483">
        <f t="shared" si="0"/>
        <v>22.982021255377951</v>
      </c>
      <c r="I49" s="483">
        <f t="shared" si="0"/>
        <v>20.460622922946133</v>
      </c>
      <c r="J49" s="483">
        <f t="shared" si="0"/>
        <v>19.408509614494847</v>
      </c>
      <c r="K49" s="483">
        <f t="shared" si="0"/>
        <v>23.961252964548617</v>
      </c>
      <c r="L49" s="483">
        <f t="shared" si="0"/>
        <v>29.118809665871119</v>
      </c>
      <c r="M49" s="483">
        <f t="shared" si="0"/>
        <v>30.551399072272933</v>
      </c>
      <c r="N49" s="483">
        <f t="shared" si="0"/>
        <v>28.424684857188449</v>
      </c>
      <c r="O49" s="483">
        <f t="shared" si="0"/>
        <v>33.739951205855299</v>
      </c>
      <c r="P49" s="483">
        <f t="shared" si="0"/>
        <v>32.87942459996767</v>
      </c>
      <c r="Q49" s="483">
        <f>+Q31/Q8*100</f>
        <v>25.280304632959595</v>
      </c>
      <c r="R49" s="628"/>
      <c r="S49" s="2"/>
    </row>
    <row r="50" spans="1:22" ht="11.25" customHeight="1" thickBot="1" x14ac:dyDescent="0.25">
      <c r="A50" s="2"/>
      <c r="B50" s="226"/>
      <c r="C50" s="570"/>
      <c r="D50" s="628"/>
      <c r="E50" s="624"/>
      <c r="F50" s="624"/>
      <c r="G50" s="624"/>
      <c r="H50" s="624"/>
      <c r="I50" s="624"/>
      <c r="J50" s="624"/>
      <c r="K50" s="624"/>
      <c r="L50" s="624"/>
      <c r="M50" s="624"/>
      <c r="N50" s="624"/>
      <c r="O50" s="624"/>
      <c r="P50" s="624"/>
      <c r="Q50" s="547"/>
      <c r="R50" s="628"/>
      <c r="S50" s="2"/>
    </row>
    <row r="51" spans="1:22" s="7" customFormat="1" ht="13.5" customHeight="1" thickBot="1" x14ac:dyDescent="0.25">
      <c r="A51" s="6"/>
      <c r="B51" s="225"/>
      <c r="C51" s="400" t="s">
        <v>221</v>
      </c>
      <c r="D51" s="549"/>
      <c r="E51" s="567"/>
      <c r="F51" s="567"/>
      <c r="G51" s="567"/>
      <c r="H51" s="567"/>
      <c r="I51" s="567"/>
      <c r="J51" s="567"/>
      <c r="K51" s="567"/>
      <c r="L51" s="567"/>
      <c r="M51" s="567"/>
      <c r="N51" s="567"/>
      <c r="O51" s="567"/>
      <c r="P51" s="567"/>
      <c r="Q51" s="568"/>
      <c r="R51" s="628"/>
      <c r="S51" s="6"/>
    </row>
    <row r="52" spans="1:22" ht="9.75" customHeight="1" x14ac:dyDescent="0.2">
      <c r="A52" s="2"/>
      <c r="B52" s="226"/>
      <c r="C52" s="627" t="s">
        <v>78</v>
      </c>
      <c r="D52" s="571"/>
      <c r="E52" s="566"/>
      <c r="F52" s="566"/>
      <c r="G52" s="566"/>
      <c r="H52" s="566"/>
      <c r="I52" s="566"/>
      <c r="J52" s="566"/>
      <c r="K52" s="566"/>
      <c r="L52" s="566"/>
      <c r="M52" s="566"/>
      <c r="N52" s="566"/>
      <c r="O52" s="566"/>
      <c r="P52" s="566"/>
      <c r="Q52" s="569"/>
      <c r="R52" s="628"/>
      <c r="S52" s="2"/>
    </row>
    <row r="53" spans="1:22" ht="15" customHeight="1" x14ac:dyDescent="0.2">
      <c r="A53" s="2"/>
      <c r="B53" s="226"/>
      <c r="C53" s="1514" t="s">
        <v>68</v>
      </c>
      <c r="D53" s="1514"/>
      <c r="E53" s="551">
        <v>10058</v>
      </c>
      <c r="F53" s="552">
        <v>9572</v>
      </c>
      <c r="G53" s="552">
        <v>11743</v>
      </c>
      <c r="H53" s="552">
        <v>11439</v>
      </c>
      <c r="I53" s="552">
        <v>9551</v>
      </c>
      <c r="J53" s="552">
        <v>7955</v>
      </c>
      <c r="K53" s="552">
        <v>10791</v>
      </c>
      <c r="L53" s="552">
        <v>9587</v>
      </c>
      <c r="M53" s="552">
        <v>11040</v>
      </c>
      <c r="N53" s="552">
        <v>10189</v>
      </c>
      <c r="O53" s="552">
        <v>11871</v>
      </c>
      <c r="P53" s="552">
        <v>11264</v>
      </c>
      <c r="Q53" s="552">
        <v>9001</v>
      </c>
      <c r="R53" s="628"/>
      <c r="S53" s="2"/>
    </row>
    <row r="54" spans="1:22" ht="11.25" customHeight="1" x14ac:dyDescent="0.2">
      <c r="A54" s="2"/>
      <c r="B54" s="226"/>
      <c r="C54" s="485"/>
      <c r="D54" s="97" t="s">
        <v>344</v>
      </c>
      <c r="E54" s="153">
        <v>392</v>
      </c>
      <c r="F54" s="181">
        <v>492</v>
      </c>
      <c r="G54" s="181">
        <v>332</v>
      </c>
      <c r="H54" s="181">
        <v>387</v>
      </c>
      <c r="I54" s="162">
        <v>481</v>
      </c>
      <c r="J54" s="162">
        <v>309</v>
      </c>
      <c r="K54" s="162">
        <v>486</v>
      </c>
      <c r="L54" s="162">
        <v>320</v>
      </c>
      <c r="M54" s="162">
        <v>380</v>
      </c>
      <c r="N54" s="162">
        <v>661</v>
      </c>
      <c r="O54" s="162">
        <v>997</v>
      </c>
      <c r="P54" s="162">
        <v>442</v>
      </c>
      <c r="Q54" s="162">
        <v>231</v>
      </c>
      <c r="R54" s="628"/>
      <c r="S54" s="2"/>
    </row>
    <row r="55" spans="1:22" ht="11.25" customHeight="1" x14ac:dyDescent="0.2">
      <c r="A55" s="2"/>
      <c r="B55" s="226"/>
      <c r="C55" s="485"/>
      <c r="D55" s="97" t="s">
        <v>217</v>
      </c>
      <c r="E55" s="153">
        <v>2507</v>
      </c>
      <c r="F55" s="181">
        <v>1874</v>
      </c>
      <c r="G55" s="181">
        <v>2721</v>
      </c>
      <c r="H55" s="181">
        <v>3074</v>
      </c>
      <c r="I55" s="162">
        <v>2522</v>
      </c>
      <c r="J55" s="162">
        <v>1798</v>
      </c>
      <c r="K55" s="162">
        <v>2715</v>
      </c>
      <c r="L55" s="162">
        <v>2705</v>
      </c>
      <c r="M55" s="162">
        <v>2768</v>
      </c>
      <c r="N55" s="162">
        <v>2282</v>
      </c>
      <c r="O55" s="162">
        <v>2803</v>
      </c>
      <c r="P55" s="162">
        <v>2611</v>
      </c>
      <c r="Q55" s="162">
        <v>2146</v>
      </c>
      <c r="R55" s="628"/>
      <c r="S55" s="2"/>
    </row>
    <row r="56" spans="1:22" ht="11.25" customHeight="1" x14ac:dyDescent="0.2">
      <c r="A56" s="2"/>
      <c r="B56" s="226"/>
      <c r="C56" s="485"/>
      <c r="D56" s="97" t="s">
        <v>165</v>
      </c>
      <c r="E56" s="153">
        <v>7158</v>
      </c>
      <c r="F56" s="181">
        <v>7206</v>
      </c>
      <c r="G56" s="181">
        <v>8689</v>
      </c>
      <c r="H56" s="181">
        <v>7978</v>
      </c>
      <c r="I56" s="162">
        <v>6537</v>
      </c>
      <c r="J56" s="162">
        <v>5848</v>
      </c>
      <c r="K56" s="162">
        <v>7590</v>
      </c>
      <c r="L56" s="162">
        <v>6562</v>
      </c>
      <c r="M56" s="162">
        <v>7892</v>
      </c>
      <c r="N56" s="162">
        <v>7245</v>
      </c>
      <c r="O56" s="162">
        <v>8070</v>
      </c>
      <c r="P56" s="162">
        <v>8211</v>
      </c>
      <c r="Q56" s="162">
        <v>6623</v>
      </c>
      <c r="R56" s="628"/>
      <c r="S56" s="2"/>
    </row>
    <row r="57" spans="1:22" ht="11.25" customHeight="1" x14ac:dyDescent="0.2">
      <c r="A57" s="2"/>
      <c r="B57" s="226"/>
      <c r="C57" s="485"/>
      <c r="D57" s="97" t="s">
        <v>218</v>
      </c>
      <c r="E57" s="797">
        <v>1</v>
      </c>
      <c r="F57" s="796">
        <v>0</v>
      </c>
      <c r="G57" s="796">
        <v>1</v>
      </c>
      <c r="H57" s="796">
        <v>0</v>
      </c>
      <c r="I57" s="796">
        <v>11</v>
      </c>
      <c r="J57" s="796">
        <v>0</v>
      </c>
      <c r="K57" s="796">
        <v>0</v>
      </c>
      <c r="L57" s="796">
        <v>0</v>
      </c>
      <c r="M57" s="796">
        <v>0</v>
      </c>
      <c r="N57" s="796">
        <v>1</v>
      </c>
      <c r="O57" s="796">
        <v>1</v>
      </c>
      <c r="P57" s="796">
        <v>0</v>
      </c>
      <c r="Q57" s="796">
        <v>1</v>
      </c>
      <c r="R57" s="628"/>
      <c r="S57" s="2"/>
      <c r="V57" s="546"/>
    </row>
    <row r="58" spans="1:22" ht="12.75" hidden="1" customHeight="1" x14ac:dyDescent="0.2">
      <c r="A58" s="2"/>
      <c r="B58" s="226"/>
      <c r="C58" s="485"/>
      <c r="D58" s="205" t="s">
        <v>189</v>
      </c>
      <c r="E58" s="152">
        <v>3241</v>
      </c>
      <c r="F58" s="162">
        <v>2616</v>
      </c>
      <c r="G58" s="162">
        <v>4231</v>
      </c>
      <c r="H58" s="162">
        <v>4515</v>
      </c>
      <c r="I58" s="162">
        <v>3733</v>
      </c>
      <c r="J58" s="162">
        <v>2869</v>
      </c>
      <c r="K58" s="162">
        <v>3988</v>
      </c>
      <c r="L58" s="162">
        <v>3769</v>
      </c>
      <c r="M58" s="162">
        <v>3938</v>
      </c>
      <c r="N58" s="162">
        <v>3246</v>
      </c>
      <c r="O58" s="162">
        <v>4075</v>
      </c>
      <c r="P58" s="162">
        <v>3588</v>
      </c>
      <c r="Q58" s="162">
        <v>3148</v>
      </c>
      <c r="R58" s="628"/>
      <c r="S58" s="2"/>
    </row>
    <row r="59" spans="1:22" ht="12.75" hidden="1" customHeight="1" x14ac:dyDescent="0.2">
      <c r="A59" s="2"/>
      <c r="B59" s="226"/>
      <c r="C59" s="485"/>
      <c r="D59" s="205" t="s">
        <v>190</v>
      </c>
      <c r="E59" s="152">
        <v>3283</v>
      </c>
      <c r="F59" s="162">
        <v>3870</v>
      </c>
      <c r="G59" s="162">
        <v>4161</v>
      </c>
      <c r="H59" s="162">
        <v>3557</v>
      </c>
      <c r="I59" s="162">
        <v>2920</v>
      </c>
      <c r="J59" s="162">
        <v>2392</v>
      </c>
      <c r="K59" s="162">
        <v>3724</v>
      </c>
      <c r="L59" s="162">
        <v>3046</v>
      </c>
      <c r="M59" s="162">
        <v>3375</v>
      </c>
      <c r="N59" s="162">
        <v>2856</v>
      </c>
      <c r="O59" s="162">
        <v>3861</v>
      </c>
      <c r="P59" s="162">
        <v>3813</v>
      </c>
      <c r="Q59" s="162">
        <v>2882</v>
      </c>
      <c r="R59" s="628"/>
      <c r="S59" s="2"/>
    </row>
    <row r="60" spans="1:22" ht="12.75" hidden="1" customHeight="1" x14ac:dyDescent="0.2">
      <c r="A60" s="2"/>
      <c r="B60" s="226"/>
      <c r="C60" s="485"/>
      <c r="D60" s="205" t="s">
        <v>59</v>
      </c>
      <c r="E60" s="152">
        <v>1421</v>
      </c>
      <c r="F60" s="162">
        <v>1266</v>
      </c>
      <c r="G60" s="162">
        <v>1782</v>
      </c>
      <c r="H60" s="162">
        <v>1783</v>
      </c>
      <c r="I60" s="162">
        <v>1336</v>
      </c>
      <c r="J60" s="162">
        <v>1333</v>
      </c>
      <c r="K60" s="162">
        <v>1409</v>
      </c>
      <c r="L60" s="162">
        <v>1125</v>
      </c>
      <c r="M60" s="162">
        <v>1317</v>
      </c>
      <c r="N60" s="162">
        <v>1321</v>
      </c>
      <c r="O60" s="162">
        <v>1356</v>
      </c>
      <c r="P60" s="162">
        <v>1606</v>
      </c>
      <c r="Q60" s="162">
        <v>1338</v>
      </c>
      <c r="R60" s="628"/>
      <c r="S60" s="2"/>
    </row>
    <row r="61" spans="1:22" ht="12.75" hidden="1" customHeight="1" x14ac:dyDescent="0.2">
      <c r="A61" s="2"/>
      <c r="B61" s="226"/>
      <c r="C61" s="485"/>
      <c r="D61" s="205" t="s">
        <v>192</v>
      </c>
      <c r="E61" s="152">
        <v>1221</v>
      </c>
      <c r="F61" s="162">
        <v>1245</v>
      </c>
      <c r="G61" s="162">
        <v>1079</v>
      </c>
      <c r="H61" s="162">
        <v>996</v>
      </c>
      <c r="I61" s="162">
        <v>1030</v>
      </c>
      <c r="J61" s="162">
        <v>864</v>
      </c>
      <c r="K61" s="162">
        <v>1157</v>
      </c>
      <c r="L61" s="162">
        <v>867</v>
      </c>
      <c r="M61" s="162">
        <v>1050</v>
      </c>
      <c r="N61" s="162">
        <v>1277</v>
      </c>
      <c r="O61" s="162">
        <v>1250</v>
      </c>
      <c r="P61" s="162">
        <v>1147</v>
      </c>
      <c r="Q61" s="162">
        <v>808</v>
      </c>
      <c r="R61" s="628"/>
      <c r="S61" s="2"/>
    </row>
    <row r="62" spans="1:22" ht="12.75" hidden="1" customHeight="1" x14ac:dyDescent="0.2">
      <c r="A62" s="2"/>
      <c r="B62" s="226"/>
      <c r="C62" s="485"/>
      <c r="D62" s="205" t="s">
        <v>193</v>
      </c>
      <c r="E62" s="152">
        <v>610</v>
      </c>
      <c r="F62" s="162">
        <v>328</v>
      </c>
      <c r="G62" s="162">
        <v>321</v>
      </c>
      <c r="H62" s="162">
        <v>328</v>
      </c>
      <c r="I62" s="162">
        <v>304</v>
      </c>
      <c r="J62" s="162">
        <v>305</v>
      </c>
      <c r="K62" s="162">
        <v>332</v>
      </c>
      <c r="L62" s="162">
        <v>512</v>
      </c>
      <c r="M62" s="162">
        <v>1067</v>
      </c>
      <c r="N62" s="162">
        <v>1217</v>
      </c>
      <c r="O62" s="162">
        <v>1019</v>
      </c>
      <c r="P62" s="162">
        <v>778</v>
      </c>
      <c r="Q62" s="162">
        <v>490</v>
      </c>
      <c r="R62" s="628"/>
      <c r="S62" s="2"/>
    </row>
    <row r="63" spans="1:22" ht="12.75" hidden="1" customHeight="1" x14ac:dyDescent="0.2">
      <c r="A63" s="2"/>
      <c r="B63" s="226"/>
      <c r="C63" s="485"/>
      <c r="D63" s="205" t="s">
        <v>131</v>
      </c>
      <c r="E63" s="152">
        <v>162</v>
      </c>
      <c r="F63" s="162">
        <v>123</v>
      </c>
      <c r="G63" s="162">
        <v>82</v>
      </c>
      <c r="H63" s="162">
        <v>117</v>
      </c>
      <c r="I63" s="162">
        <v>73</v>
      </c>
      <c r="J63" s="162">
        <v>87</v>
      </c>
      <c r="K63" s="162">
        <v>77</v>
      </c>
      <c r="L63" s="162">
        <v>86</v>
      </c>
      <c r="M63" s="162">
        <v>159</v>
      </c>
      <c r="N63" s="162">
        <v>137</v>
      </c>
      <c r="O63" s="162">
        <v>201</v>
      </c>
      <c r="P63" s="162">
        <v>190</v>
      </c>
      <c r="Q63" s="162">
        <v>205</v>
      </c>
      <c r="R63" s="628"/>
      <c r="S63" s="2"/>
    </row>
    <row r="64" spans="1:22" ht="12.75" hidden="1" customHeight="1" x14ac:dyDescent="0.2">
      <c r="A64" s="2"/>
      <c r="B64" s="226"/>
      <c r="C64" s="485"/>
      <c r="D64" s="205" t="s">
        <v>132</v>
      </c>
      <c r="E64" s="152">
        <v>121</v>
      </c>
      <c r="F64" s="162">
        <v>124</v>
      </c>
      <c r="G64" s="162">
        <v>87</v>
      </c>
      <c r="H64" s="162">
        <v>143</v>
      </c>
      <c r="I64" s="162">
        <v>155</v>
      </c>
      <c r="J64" s="162">
        <v>105</v>
      </c>
      <c r="K64" s="162">
        <v>104</v>
      </c>
      <c r="L64" s="162">
        <v>182</v>
      </c>
      <c r="M64" s="162">
        <v>134</v>
      </c>
      <c r="N64" s="162">
        <v>135</v>
      </c>
      <c r="O64" s="162">
        <v>109</v>
      </c>
      <c r="P64" s="162">
        <v>142</v>
      </c>
      <c r="Q64" s="162">
        <v>139</v>
      </c>
      <c r="R64" s="628"/>
      <c r="S64" s="2"/>
    </row>
    <row r="65" spans="1:19" ht="15" customHeight="1" x14ac:dyDescent="0.2">
      <c r="A65" s="2"/>
      <c r="B65" s="226"/>
      <c r="C65" s="1514" t="s">
        <v>222</v>
      </c>
      <c r="D65" s="1514"/>
      <c r="E65" s="483">
        <f t="shared" ref="E65:P65" si="1">+E53/E31*100</f>
        <v>65.460462089163684</v>
      </c>
      <c r="F65" s="483">
        <f t="shared" si="1"/>
        <v>70.809291315283332</v>
      </c>
      <c r="G65" s="483">
        <f t="shared" si="1"/>
        <v>69.064282773628179</v>
      </c>
      <c r="H65" s="483">
        <f t="shared" si="1"/>
        <v>70.908752789486741</v>
      </c>
      <c r="I65" s="483">
        <f t="shared" si="1"/>
        <v>72.153811286545292</v>
      </c>
      <c r="J65" s="483">
        <f t="shared" si="1"/>
        <v>75.855821493277389</v>
      </c>
      <c r="K65" s="483">
        <f t="shared" si="1"/>
        <v>69.355357028086644</v>
      </c>
      <c r="L65" s="483">
        <f t="shared" si="1"/>
        <v>61.388230774156369</v>
      </c>
      <c r="M65" s="483">
        <f t="shared" si="1"/>
        <v>67.589077996816457</v>
      </c>
      <c r="N65" s="483">
        <f t="shared" si="1"/>
        <v>71.496737071082734</v>
      </c>
      <c r="O65" s="483">
        <f t="shared" si="1"/>
        <v>70.359174964438125</v>
      </c>
      <c r="P65" s="483">
        <f t="shared" si="1"/>
        <v>69.21469829175372</v>
      </c>
      <c r="Q65" s="483">
        <f>+Q53/Q31*100</f>
        <v>75.322175732217573</v>
      </c>
      <c r="R65" s="628"/>
      <c r="S65" s="2"/>
    </row>
    <row r="66" spans="1:19" ht="11.25" customHeight="1" x14ac:dyDescent="0.2">
      <c r="A66" s="2"/>
      <c r="B66" s="226"/>
      <c r="C66" s="485"/>
      <c r="D66" s="474" t="s">
        <v>189</v>
      </c>
      <c r="E66" s="182">
        <f t="shared" ref="E66:Q72" si="2">+E58/E32*100</f>
        <v>56.899578651685388</v>
      </c>
      <c r="F66" s="182">
        <f t="shared" si="2"/>
        <v>66.547952175019077</v>
      </c>
      <c r="G66" s="182">
        <f t="shared" si="2"/>
        <v>64.516620921012503</v>
      </c>
      <c r="H66" s="182">
        <f t="shared" si="2"/>
        <v>70.74584769664682</v>
      </c>
      <c r="I66" s="182">
        <f t="shared" si="2"/>
        <v>71.802269667243706</v>
      </c>
      <c r="J66" s="182">
        <f t="shared" si="2"/>
        <v>85.437760571768905</v>
      </c>
      <c r="K66" s="182">
        <f t="shared" si="2"/>
        <v>66.114058355437663</v>
      </c>
      <c r="L66" s="182">
        <f t="shared" si="2"/>
        <v>63.047842087654736</v>
      </c>
      <c r="M66" s="182">
        <f t="shared" si="2"/>
        <v>69.270008795074759</v>
      </c>
      <c r="N66" s="182">
        <f t="shared" si="2"/>
        <v>66.983078827899305</v>
      </c>
      <c r="O66" s="182">
        <f t="shared" si="2"/>
        <v>74.620032960996156</v>
      </c>
      <c r="P66" s="182">
        <f t="shared" si="2"/>
        <v>67.329705385625829</v>
      </c>
      <c r="Q66" s="182">
        <f>+Q58/Q32*100</f>
        <v>75.167144221585474</v>
      </c>
      <c r="R66" s="628"/>
      <c r="S66" s="154"/>
    </row>
    <row r="67" spans="1:19" ht="11.25" customHeight="1" x14ac:dyDescent="0.2">
      <c r="A67" s="2"/>
      <c r="B67" s="226"/>
      <c r="C67" s="485"/>
      <c r="D67" s="474" t="s">
        <v>190</v>
      </c>
      <c r="E67" s="182">
        <f t="shared" si="2"/>
        <v>73.101759073702965</v>
      </c>
      <c r="F67" s="182">
        <f t="shared" si="2"/>
        <v>81.870107890839861</v>
      </c>
      <c r="G67" s="182">
        <f t="shared" si="2"/>
        <v>77.413953488372087</v>
      </c>
      <c r="H67" s="182">
        <f t="shared" si="2"/>
        <v>79.521573887771069</v>
      </c>
      <c r="I67" s="182">
        <f t="shared" si="2"/>
        <v>79.84686901832103</v>
      </c>
      <c r="J67" s="182">
        <f t="shared" si="2"/>
        <v>73.532124193052567</v>
      </c>
      <c r="K67" s="182">
        <f t="shared" si="2"/>
        <v>77.373779347600248</v>
      </c>
      <c r="L67" s="182">
        <f t="shared" si="2"/>
        <v>71.46879399343031</v>
      </c>
      <c r="M67" s="182">
        <f t="shared" si="2"/>
        <v>73.194534808067672</v>
      </c>
      <c r="N67" s="182">
        <f t="shared" si="2"/>
        <v>75.356200527704488</v>
      </c>
      <c r="O67" s="182">
        <f t="shared" si="2"/>
        <v>74.579872513038438</v>
      </c>
      <c r="P67" s="182">
        <f t="shared" si="2"/>
        <v>75.759984104907602</v>
      </c>
      <c r="Q67" s="182">
        <f t="shared" si="2"/>
        <v>80.412946428571431</v>
      </c>
      <c r="R67" s="628"/>
      <c r="S67" s="154"/>
    </row>
    <row r="68" spans="1:19" ht="11.25" customHeight="1" x14ac:dyDescent="0.2">
      <c r="A68" s="2"/>
      <c r="B68" s="226"/>
      <c r="C68" s="485"/>
      <c r="D68" s="474" t="s">
        <v>59</v>
      </c>
      <c r="E68" s="182">
        <f t="shared" si="2"/>
        <v>64.182475158084912</v>
      </c>
      <c r="F68" s="182">
        <f t="shared" si="2"/>
        <v>62.985074626865668</v>
      </c>
      <c r="G68" s="182">
        <f t="shared" si="2"/>
        <v>66.91701088997371</v>
      </c>
      <c r="H68" s="182">
        <f t="shared" si="2"/>
        <v>70.141620771046419</v>
      </c>
      <c r="I68" s="182">
        <f t="shared" si="2"/>
        <v>69.583333333333329</v>
      </c>
      <c r="J68" s="182">
        <f t="shared" si="2"/>
        <v>74.220489977728292</v>
      </c>
      <c r="K68" s="182">
        <f t="shared" si="2"/>
        <v>64.367291000456831</v>
      </c>
      <c r="L68" s="182">
        <f t="shared" si="2"/>
        <v>52.204176334106734</v>
      </c>
      <c r="M68" s="182">
        <f t="shared" si="2"/>
        <v>56.114188325521944</v>
      </c>
      <c r="N68" s="182">
        <f t="shared" si="2"/>
        <v>68.127900979886533</v>
      </c>
      <c r="O68" s="182">
        <f t="shared" si="2"/>
        <v>56.17232808616405</v>
      </c>
      <c r="P68" s="182">
        <f t="shared" si="2"/>
        <v>62.393162393162392</v>
      </c>
      <c r="Q68" s="182">
        <f t="shared" si="2"/>
        <v>68.756423432682425</v>
      </c>
      <c r="R68" s="628"/>
      <c r="S68" s="154"/>
    </row>
    <row r="69" spans="1:19" ht="11.25" customHeight="1" x14ac:dyDescent="0.2">
      <c r="A69" s="2"/>
      <c r="B69" s="226"/>
      <c r="C69" s="485"/>
      <c r="D69" s="474" t="s">
        <v>192</v>
      </c>
      <c r="E69" s="182">
        <f t="shared" si="2"/>
        <v>69.971346704871067</v>
      </c>
      <c r="F69" s="182">
        <f t="shared" si="2"/>
        <v>77.137546468401482</v>
      </c>
      <c r="G69" s="182">
        <f t="shared" si="2"/>
        <v>72.85617825793382</v>
      </c>
      <c r="H69" s="182">
        <f t="shared" si="2"/>
        <v>54.936569222283502</v>
      </c>
      <c r="I69" s="182">
        <f t="shared" si="2"/>
        <v>62.27327690447401</v>
      </c>
      <c r="J69" s="182">
        <f t="shared" si="2"/>
        <v>59.833795013850413</v>
      </c>
      <c r="K69" s="182">
        <f t="shared" si="2"/>
        <v>74.645161290322577</v>
      </c>
      <c r="L69" s="182">
        <f t="shared" si="2"/>
        <v>52.072072072072075</v>
      </c>
      <c r="M69" s="182">
        <f t="shared" si="2"/>
        <v>63.444108761329311</v>
      </c>
      <c r="N69" s="182">
        <f t="shared" si="2"/>
        <v>81.441326530612244</v>
      </c>
      <c r="O69" s="182">
        <f t="shared" si="2"/>
        <v>74.760765550239242</v>
      </c>
      <c r="P69" s="182">
        <f t="shared" si="2"/>
        <v>76.773761713520756</v>
      </c>
      <c r="Q69" s="182">
        <f t="shared" si="2"/>
        <v>68.590831918505941</v>
      </c>
      <c r="R69" s="628"/>
      <c r="S69" s="154"/>
    </row>
    <row r="70" spans="1:19" ht="11.25" customHeight="1" x14ac:dyDescent="0.2">
      <c r="A70" s="2"/>
      <c r="B70" s="226"/>
      <c r="C70" s="485"/>
      <c r="D70" s="474" t="s">
        <v>193</v>
      </c>
      <c r="E70" s="182">
        <f t="shared" si="2"/>
        <v>77.313054499366288</v>
      </c>
      <c r="F70" s="182">
        <f t="shared" si="2"/>
        <v>36.403995560488347</v>
      </c>
      <c r="G70" s="182">
        <f t="shared" si="2"/>
        <v>55.154639175257735</v>
      </c>
      <c r="H70" s="182">
        <f t="shared" si="2"/>
        <v>60.516605166051662</v>
      </c>
      <c r="I70" s="182">
        <f>+I62/I36*100</f>
        <v>58.574181117533719</v>
      </c>
      <c r="J70" s="182">
        <f t="shared" si="2"/>
        <v>80.901856763925721</v>
      </c>
      <c r="K70" s="182">
        <f t="shared" si="2"/>
        <v>50.609756097560975</v>
      </c>
      <c r="L70" s="182">
        <f t="shared" si="2"/>
        <v>43.798118049615056</v>
      </c>
      <c r="M70" s="182">
        <f t="shared" si="2"/>
        <v>66.027227722772281</v>
      </c>
      <c r="N70" s="182">
        <f t="shared" si="2"/>
        <v>71.799410029498517</v>
      </c>
      <c r="O70" s="182">
        <f t="shared" si="2"/>
        <v>62.096282754418041</v>
      </c>
      <c r="P70" s="182">
        <f t="shared" si="2"/>
        <v>60.639127045985973</v>
      </c>
      <c r="Q70" s="182">
        <f t="shared" si="2"/>
        <v>72.058823529411768</v>
      </c>
      <c r="R70" s="628"/>
      <c r="S70" s="154"/>
    </row>
    <row r="71" spans="1:19" ht="11.25" customHeight="1" x14ac:dyDescent="0.2">
      <c r="A71" s="2"/>
      <c r="B71" s="226"/>
      <c r="C71" s="485"/>
      <c r="D71" s="474" t="s">
        <v>131</v>
      </c>
      <c r="E71" s="182">
        <f t="shared" si="2"/>
        <v>77.511961722488039</v>
      </c>
      <c r="F71" s="182">
        <f t="shared" si="2"/>
        <v>92.481203007518801</v>
      </c>
      <c r="G71" s="182">
        <f t="shared" si="2"/>
        <v>48.80952380952381</v>
      </c>
      <c r="H71" s="182">
        <f t="shared" si="2"/>
        <v>68.421052631578945</v>
      </c>
      <c r="I71" s="182">
        <f t="shared" si="2"/>
        <v>65.178571428571431</v>
      </c>
      <c r="J71" s="182">
        <f t="shared" si="2"/>
        <v>94.565217391304344</v>
      </c>
      <c r="K71" s="182">
        <f t="shared" si="2"/>
        <v>62.601626016260155</v>
      </c>
      <c r="L71" s="182">
        <f t="shared" si="2"/>
        <v>56.953642384105962</v>
      </c>
      <c r="M71" s="182">
        <f t="shared" si="2"/>
        <v>73.95348837209302</v>
      </c>
      <c r="N71" s="182">
        <f t="shared" si="2"/>
        <v>67.487684729064028</v>
      </c>
      <c r="O71" s="182">
        <f t="shared" si="2"/>
        <v>70.526315789473685</v>
      </c>
      <c r="P71" s="182">
        <f t="shared" si="2"/>
        <v>67.137809187279146</v>
      </c>
      <c r="Q71" s="182">
        <f t="shared" si="2"/>
        <v>101.99004975124377</v>
      </c>
      <c r="R71" s="628"/>
      <c r="S71" s="154"/>
    </row>
    <row r="72" spans="1:19" ht="11.25" customHeight="1" x14ac:dyDescent="0.2">
      <c r="A72" s="2"/>
      <c r="B72" s="226"/>
      <c r="C72" s="485"/>
      <c r="D72" s="474" t="s">
        <v>132</v>
      </c>
      <c r="E72" s="182">
        <f t="shared" si="2"/>
        <v>54.751131221719461</v>
      </c>
      <c r="F72" s="182">
        <f t="shared" si="2"/>
        <v>61.386138613861384</v>
      </c>
      <c r="G72" s="182">
        <f t="shared" si="2"/>
        <v>49.43181818181818</v>
      </c>
      <c r="H72" s="182">
        <f t="shared" si="2"/>
        <v>68.421052631578945</v>
      </c>
      <c r="I72" s="182">
        <f t="shared" si="2"/>
        <v>88.068181818181827</v>
      </c>
      <c r="J72" s="182">
        <f t="shared" si="2"/>
        <v>62.874251497005986</v>
      </c>
      <c r="K72" s="182">
        <f t="shared" si="2"/>
        <v>53.061224489795919</v>
      </c>
      <c r="L72" s="182">
        <f t="shared" si="2"/>
        <v>76.793248945147667</v>
      </c>
      <c r="M72" s="182">
        <f t="shared" si="2"/>
        <v>65.365853658536594</v>
      </c>
      <c r="N72" s="182">
        <f t="shared" si="2"/>
        <v>64.285714285714292</v>
      </c>
      <c r="O72" s="182">
        <f t="shared" si="2"/>
        <v>49.099099099099099</v>
      </c>
      <c r="P72" s="182">
        <f t="shared" si="2"/>
        <v>51.079136690647488</v>
      </c>
      <c r="Q72" s="182">
        <f t="shared" si="2"/>
        <v>80.346820809248555</v>
      </c>
      <c r="R72" s="628"/>
      <c r="S72" s="154"/>
    </row>
    <row r="73" spans="1:19" s="546" customFormat="1" ht="20.25" customHeight="1" x14ac:dyDescent="0.2">
      <c r="A73" s="553"/>
      <c r="B73" s="554"/>
      <c r="C73" s="1515" t="s">
        <v>288</v>
      </c>
      <c r="D73" s="1516"/>
      <c r="E73" s="1516"/>
      <c r="F73" s="1516"/>
      <c r="G73" s="1516"/>
      <c r="H73" s="1516"/>
      <c r="I73" s="1516"/>
      <c r="J73" s="1516"/>
      <c r="K73" s="1516"/>
      <c r="L73" s="1516"/>
      <c r="M73" s="1516"/>
      <c r="N73" s="1516"/>
      <c r="O73" s="1516"/>
      <c r="P73" s="1516"/>
      <c r="Q73" s="1516"/>
      <c r="R73" s="556"/>
      <c r="S73" s="154"/>
    </row>
    <row r="74" spans="1:19" ht="13.5" customHeight="1" x14ac:dyDescent="0.2">
      <c r="A74" s="2"/>
      <c r="B74" s="226"/>
      <c r="C74" s="42" t="s">
        <v>443</v>
      </c>
      <c r="D74" s="4"/>
      <c r="E74" s="1"/>
      <c r="F74" s="1"/>
      <c r="G74" s="4"/>
      <c r="H74" s="1"/>
      <c r="I74" s="905"/>
      <c r="J74" s="4"/>
      <c r="K74" s="1"/>
      <c r="L74" s="4"/>
      <c r="M74" s="4"/>
      <c r="N74" s="4"/>
      <c r="O74" s="4"/>
      <c r="P74" s="4"/>
      <c r="Q74" s="4"/>
      <c r="R74" s="1014"/>
      <c r="S74" s="2"/>
    </row>
    <row r="75" spans="1:19" s="546" customFormat="1" ht="12.75" customHeight="1" x14ac:dyDescent="0.2">
      <c r="A75" s="553"/>
      <c r="B75" s="554"/>
      <c r="C75" s="1516" t="s">
        <v>397</v>
      </c>
      <c r="D75" s="1516"/>
      <c r="E75" s="1516"/>
      <c r="F75" s="1516"/>
      <c r="G75" s="1516"/>
      <c r="H75" s="1516"/>
      <c r="I75" s="1516"/>
      <c r="J75" s="1516"/>
      <c r="K75" s="1516"/>
      <c r="L75" s="1516"/>
      <c r="M75" s="1516"/>
      <c r="N75" s="1516"/>
      <c r="O75" s="1516"/>
      <c r="P75" s="1516"/>
      <c r="Q75" s="1516"/>
      <c r="R75" s="556"/>
      <c r="S75" s="553"/>
    </row>
    <row r="76" spans="1:19" ht="13.5" customHeight="1" x14ac:dyDescent="0.2">
      <c r="A76" s="2"/>
      <c r="B76" s="220">
        <v>10</v>
      </c>
      <c r="C76" s="1426">
        <v>42583</v>
      </c>
      <c r="D76" s="1426"/>
      <c r="E76" s="572"/>
      <c r="F76" s="572"/>
      <c r="G76" s="572"/>
      <c r="H76" s="572"/>
      <c r="I76" s="572"/>
      <c r="J76" s="154"/>
      <c r="K76" s="154"/>
      <c r="L76" s="629"/>
      <c r="M76" s="183"/>
      <c r="N76" s="183"/>
      <c r="O76" s="183"/>
      <c r="P76" s="629"/>
      <c r="Q76" s="1"/>
      <c r="R76" s="4"/>
      <c r="S76" s="2"/>
    </row>
  </sheetData>
  <mergeCells count="17">
    <mergeCell ref="C73:Q73"/>
    <mergeCell ref="C75:Q75"/>
    <mergeCell ref="C76:D76"/>
    <mergeCell ref="C49:D49"/>
    <mergeCell ref="C53:D53"/>
    <mergeCell ref="C65:D65"/>
    <mergeCell ref="C8:D8"/>
    <mergeCell ref="C16:D16"/>
    <mergeCell ref="C22:D22"/>
    <mergeCell ref="C23:D23"/>
    <mergeCell ref="C31:D31"/>
    <mergeCell ref="D1:R1"/>
    <mergeCell ref="B2:D2"/>
    <mergeCell ref="C5:D6"/>
    <mergeCell ref="E5:N5"/>
    <mergeCell ref="E6:J6"/>
    <mergeCell ref="K6:Q6"/>
  </mergeCells>
  <conditionalFormatting sqref="E7:Q7">
    <cfRule type="cellIs" dxfId="1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5" customWidth="1"/>
    <col min="2" max="2" width="2.5703125" style="415" customWidth="1"/>
    <col min="3" max="3" width="1" style="415" customWidth="1"/>
    <col min="4" max="4" width="23.42578125" style="415" customWidth="1"/>
    <col min="5" max="5" width="5.42578125" style="415" customWidth="1"/>
    <col min="6" max="6" width="5.42578125" style="410" customWidth="1"/>
    <col min="7" max="17" width="5.42578125" style="415" customWidth="1"/>
    <col min="18" max="18" width="2.5703125" style="415" customWidth="1"/>
    <col min="19" max="19" width="1" style="415" customWidth="1"/>
    <col min="20" max="16384" width="9.140625" style="415"/>
  </cols>
  <sheetData>
    <row r="1" spans="1:24" ht="13.5" customHeight="1" x14ac:dyDescent="0.2">
      <c r="A1" s="410"/>
      <c r="B1" s="1521" t="s">
        <v>320</v>
      </c>
      <c r="C1" s="1522"/>
      <c r="D1" s="1522"/>
      <c r="E1" s="1522"/>
      <c r="F1" s="1522"/>
      <c r="G1" s="1522"/>
      <c r="H1" s="1522"/>
      <c r="I1" s="447"/>
      <c r="J1" s="447"/>
      <c r="K1" s="447"/>
      <c r="L1" s="447"/>
      <c r="M1" s="447"/>
      <c r="N1" s="447"/>
      <c r="O1" s="447"/>
      <c r="P1" s="447"/>
      <c r="Q1" s="420"/>
      <c r="R1" s="420"/>
      <c r="S1" s="410"/>
    </row>
    <row r="2" spans="1:24" ht="6" customHeight="1" x14ac:dyDescent="0.2">
      <c r="A2" s="410"/>
      <c r="B2" s="630"/>
      <c r="C2" s="535"/>
      <c r="D2" s="535"/>
      <c r="E2" s="467"/>
      <c r="F2" s="467"/>
      <c r="G2" s="467"/>
      <c r="H2" s="467"/>
      <c r="I2" s="467"/>
      <c r="J2" s="467"/>
      <c r="K2" s="467"/>
      <c r="L2" s="467"/>
      <c r="M2" s="467"/>
      <c r="N2" s="467"/>
      <c r="O2" s="467"/>
      <c r="P2" s="467"/>
      <c r="Q2" s="467"/>
      <c r="R2" s="419"/>
      <c r="S2" s="410"/>
    </row>
    <row r="3" spans="1:24" ht="13.5" customHeight="1" thickBot="1" x14ac:dyDescent="0.25">
      <c r="A3" s="410"/>
      <c r="B3" s="420"/>
      <c r="C3" s="420"/>
      <c r="D3" s="420"/>
      <c r="E3" s="588"/>
      <c r="F3" s="588"/>
      <c r="G3" s="588"/>
      <c r="H3" s="588"/>
      <c r="I3" s="588"/>
      <c r="J3" s="588"/>
      <c r="K3" s="588"/>
      <c r="L3" s="588"/>
      <c r="M3" s="588"/>
      <c r="N3" s="588"/>
      <c r="O3" s="588"/>
      <c r="P3" s="588"/>
      <c r="Q3" s="588" t="s">
        <v>73</v>
      </c>
      <c r="R3" s="632"/>
      <c r="S3" s="410"/>
    </row>
    <row r="4" spans="1:24" s="424" customFormat="1" ht="13.5" customHeight="1" thickBot="1" x14ac:dyDescent="0.25">
      <c r="A4" s="422"/>
      <c r="B4" s="423"/>
      <c r="C4" s="633" t="s">
        <v>223</v>
      </c>
      <c r="D4" s="634"/>
      <c r="E4" s="634"/>
      <c r="F4" s="634"/>
      <c r="G4" s="634"/>
      <c r="H4" s="634"/>
      <c r="I4" s="634"/>
      <c r="J4" s="634"/>
      <c r="K4" s="634"/>
      <c r="L4" s="634"/>
      <c r="M4" s="634"/>
      <c r="N4" s="634"/>
      <c r="O4" s="634"/>
      <c r="P4" s="634"/>
      <c r="Q4" s="635"/>
      <c r="R4" s="632"/>
      <c r="S4" s="422"/>
      <c r="T4" s="766"/>
      <c r="U4" s="766"/>
      <c r="V4" s="766"/>
      <c r="W4" s="766"/>
      <c r="X4" s="766"/>
    </row>
    <row r="5" spans="1:24" ht="4.5" customHeight="1" x14ac:dyDescent="0.2">
      <c r="A5" s="410"/>
      <c r="B5" s="420"/>
      <c r="C5" s="1523" t="s">
        <v>78</v>
      </c>
      <c r="D5" s="1523"/>
      <c r="E5" s="536"/>
      <c r="F5" s="536"/>
      <c r="G5" s="536"/>
      <c r="H5" s="536"/>
      <c r="I5" s="536"/>
      <c r="J5" s="536"/>
      <c r="K5" s="536"/>
      <c r="L5" s="536"/>
      <c r="M5" s="536"/>
      <c r="N5" s="536"/>
      <c r="O5" s="536"/>
      <c r="P5" s="536"/>
      <c r="Q5" s="536"/>
      <c r="R5" s="632"/>
      <c r="S5" s="410"/>
      <c r="T5" s="440"/>
      <c r="U5" s="440"/>
      <c r="V5" s="440"/>
      <c r="W5" s="440"/>
      <c r="X5" s="440"/>
    </row>
    <row r="6" spans="1:24" ht="13.5" customHeight="1" x14ac:dyDescent="0.2">
      <c r="A6" s="410"/>
      <c r="B6" s="420"/>
      <c r="C6" s="1523"/>
      <c r="D6" s="1523"/>
      <c r="E6" s="1525" t="s">
        <v>669</v>
      </c>
      <c r="F6" s="1525"/>
      <c r="G6" s="1525"/>
      <c r="H6" s="1525"/>
      <c r="I6" s="1525"/>
      <c r="J6" s="1525"/>
      <c r="K6" s="1526" t="s">
        <v>670</v>
      </c>
      <c r="L6" s="1526"/>
      <c r="M6" s="1526"/>
      <c r="N6" s="1526"/>
      <c r="O6" s="1526"/>
      <c r="P6" s="1526"/>
      <c r="Q6" s="1526"/>
      <c r="R6" s="632"/>
      <c r="S6" s="410"/>
      <c r="T6" s="440"/>
      <c r="U6" s="440"/>
      <c r="V6" s="440"/>
      <c r="W6" s="440"/>
      <c r="X6" s="440"/>
    </row>
    <row r="7" spans="1:24" x14ac:dyDescent="0.2">
      <c r="A7" s="410"/>
      <c r="B7" s="420"/>
      <c r="C7" s="425"/>
      <c r="D7" s="425"/>
      <c r="E7" s="740" t="s">
        <v>99</v>
      </c>
      <c r="F7" s="740" t="s">
        <v>98</v>
      </c>
      <c r="G7" s="740" t="s">
        <v>97</v>
      </c>
      <c r="H7" s="740" t="s">
        <v>96</v>
      </c>
      <c r="I7" s="740" t="s">
        <v>95</v>
      </c>
      <c r="J7" s="740" t="s">
        <v>94</v>
      </c>
      <c r="K7" s="740" t="s">
        <v>93</v>
      </c>
      <c r="L7" s="740" t="s">
        <v>104</v>
      </c>
      <c r="M7" s="740" t="s">
        <v>103</v>
      </c>
      <c r="N7" s="740" t="s">
        <v>102</v>
      </c>
      <c r="O7" s="740" t="s">
        <v>101</v>
      </c>
      <c r="P7" s="740" t="s">
        <v>100</v>
      </c>
      <c r="Q7" s="740" t="s">
        <v>99</v>
      </c>
      <c r="R7" s="421"/>
      <c r="S7" s="410"/>
      <c r="T7" s="440"/>
      <c r="U7" s="440"/>
      <c r="V7" s="440"/>
      <c r="W7" s="440"/>
      <c r="X7" s="440"/>
    </row>
    <row r="8" spans="1:24" s="639" customFormat="1" ht="22.5" customHeight="1" x14ac:dyDescent="0.2">
      <c r="A8" s="636"/>
      <c r="B8" s="637"/>
      <c r="C8" s="1524" t="s">
        <v>68</v>
      </c>
      <c r="D8" s="1524"/>
      <c r="E8" s="406">
        <v>764836</v>
      </c>
      <c r="F8" s="407">
        <v>757282</v>
      </c>
      <c r="G8" s="407">
        <v>759019</v>
      </c>
      <c r="H8" s="407">
        <v>763098</v>
      </c>
      <c r="I8" s="407">
        <v>766983</v>
      </c>
      <c r="J8" s="407">
        <v>763346</v>
      </c>
      <c r="K8" s="407">
        <v>770950</v>
      </c>
      <c r="L8" s="407">
        <v>765373</v>
      </c>
      <c r="M8" s="407">
        <v>754676</v>
      </c>
      <c r="N8" s="407">
        <v>739185</v>
      </c>
      <c r="O8" s="407">
        <v>716098</v>
      </c>
      <c r="P8" s="407">
        <v>697345</v>
      </c>
      <c r="Q8" s="407">
        <v>683973</v>
      </c>
      <c r="R8" s="638"/>
      <c r="S8" s="636"/>
      <c r="T8" s="440"/>
      <c r="U8" s="440"/>
      <c r="V8" s="440"/>
      <c r="W8" s="440"/>
      <c r="X8" s="440"/>
    </row>
    <row r="9" spans="1:24" s="424" customFormat="1" ht="18.75" customHeight="1" x14ac:dyDescent="0.2">
      <c r="A9" s="422"/>
      <c r="B9" s="423"/>
      <c r="C9" s="429"/>
      <c r="D9" s="469" t="s">
        <v>330</v>
      </c>
      <c r="E9" s="470">
        <v>532698</v>
      </c>
      <c r="F9" s="471">
        <v>536581</v>
      </c>
      <c r="G9" s="471">
        <v>538713</v>
      </c>
      <c r="H9" s="471">
        <v>542030</v>
      </c>
      <c r="I9" s="471">
        <v>550250</v>
      </c>
      <c r="J9" s="471">
        <v>555167</v>
      </c>
      <c r="K9" s="471">
        <v>570380</v>
      </c>
      <c r="L9" s="471">
        <v>575999</v>
      </c>
      <c r="M9" s="471">
        <v>575075</v>
      </c>
      <c r="N9" s="471">
        <v>562934</v>
      </c>
      <c r="O9" s="471">
        <v>534958</v>
      </c>
      <c r="P9" s="471">
        <v>511642</v>
      </c>
      <c r="Q9" s="471">
        <v>497663</v>
      </c>
      <c r="R9" s="453"/>
      <c r="S9" s="422"/>
      <c r="T9" s="766"/>
      <c r="U9" s="831"/>
      <c r="V9" s="830"/>
      <c r="W9" s="766"/>
      <c r="X9" s="766"/>
    </row>
    <row r="10" spans="1:24" s="424" customFormat="1" ht="18.75" customHeight="1" x14ac:dyDescent="0.2">
      <c r="A10" s="422"/>
      <c r="B10" s="423"/>
      <c r="C10" s="429"/>
      <c r="D10" s="469" t="s">
        <v>224</v>
      </c>
      <c r="E10" s="470">
        <v>61827</v>
      </c>
      <c r="F10" s="471">
        <v>62274</v>
      </c>
      <c r="G10" s="471">
        <v>62435</v>
      </c>
      <c r="H10" s="471">
        <v>64281</v>
      </c>
      <c r="I10" s="471">
        <v>64661</v>
      </c>
      <c r="J10" s="471">
        <v>63766</v>
      </c>
      <c r="K10" s="471">
        <v>64582</v>
      </c>
      <c r="L10" s="471">
        <v>63024</v>
      </c>
      <c r="M10" s="471">
        <v>63484</v>
      </c>
      <c r="N10" s="471">
        <v>63661</v>
      </c>
      <c r="O10" s="471">
        <v>64519</v>
      </c>
      <c r="P10" s="471">
        <v>63995</v>
      </c>
      <c r="Q10" s="471">
        <v>64139</v>
      </c>
      <c r="R10" s="453"/>
      <c r="S10" s="422"/>
      <c r="T10" s="766"/>
      <c r="U10" s="766"/>
      <c r="V10" s="830"/>
      <c r="W10" s="766"/>
      <c r="X10" s="766"/>
    </row>
    <row r="11" spans="1:24" s="424" customFormat="1" ht="18.75" customHeight="1" x14ac:dyDescent="0.2">
      <c r="A11" s="422"/>
      <c r="B11" s="423"/>
      <c r="C11" s="429"/>
      <c r="D11" s="469" t="s">
        <v>225</v>
      </c>
      <c r="E11" s="470">
        <v>146321</v>
      </c>
      <c r="F11" s="471">
        <v>135308</v>
      </c>
      <c r="G11" s="471">
        <v>134594</v>
      </c>
      <c r="H11" s="471">
        <v>133858</v>
      </c>
      <c r="I11" s="471">
        <v>129471</v>
      </c>
      <c r="J11" s="471">
        <v>122486</v>
      </c>
      <c r="K11" s="471">
        <v>114433</v>
      </c>
      <c r="L11" s="471">
        <v>104602</v>
      </c>
      <c r="M11" s="471">
        <v>94036</v>
      </c>
      <c r="N11" s="471">
        <v>90913</v>
      </c>
      <c r="O11" s="471">
        <v>94353</v>
      </c>
      <c r="P11" s="471">
        <v>98566</v>
      </c>
      <c r="Q11" s="471">
        <v>100676</v>
      </c>
      <c r="R11" s="453"/>
      <c r="S11" s="422"/>
      <c r="T11" s="766"/>
      <c r="U11" s="766"/>
      <c r="V11" s="830"/>
      <c r="W11" s="766"/>
      <c r="X11" s="766"/>
    </row>
    <row r="12" spans="1:24" s="424" customFormat="1" ht="22.5" customHeight="1" x14ac:dyDescent="0.2">
      <c r="A12" s="422"/>
      <c r="B12" s="423"/>
      <c r="C12" s="429"/>
      <c r="D12" s="472" t="s">
        <v>331</v>
      </c>
      <c r="E12" s="470">
        <v>23990</v>
      </c>
      <c r="F12" s="471">
        <v>23119</v>
      </c>
      <c r="G12" s="471">
        <v>23277</v>
      </c>
      <c r="H12" s="471">
        <v>22929</v>
      </c>
      <c r="I12" s="471">
        <v>22601</v>
      </c>
      <c r="J12" s="471">
        <v>21927</v>
      </c>
      <c r="K12" s="471">
        <v>21555</v>
      </c>
      <c r="L12" s="471">
        <v>21748</v>
      </c>
      <c r="M12" s="471">
        <v>22081</v>
      </c>
      <c r="N12" s="471">
        <v>21677</v>
      </c>
      <c r="O12" s="471">
        <v>22268</v>
      </c>
      <c r="P12" s="471">
        <v>23142</v>
      </c>
      <c r="Q12" s="471">
        <v>21495</v>
      </c>
      <c r="R12" s="453"/>
      <c r="S12" s="422"/>
      <c r="T12" s="766"/>
      <c r="U12" s="766"/>
      <c r="V12" s="830"/>
      <c r="W12" s="766"/>
      <c r="X12" s="766"/>
    </row>
    <row r="13" spans="1:24" ht="15.75" customHeight="1" thickBot="1" x14ac:dyDescent="0.25">
      <c r="A13" s="410"/>
      <c r="B13" s="420"/>
      <c r="C13" s="425"/>
      <c r="D13" s="425"/>
      <c r="E13" s="588"/>
      <c r="F13" s="588"/>
      <c r="G13" s="588"/>
      <c r="H13" s="588"/>
      <c r="I13" s="588"/>
      <c r="J13" s="588"/>
      <c r="K13" s="588"/>
      <c r="L13" s="588"/>
      <c r="M13" s="588"/>
      <c r="N13" s="588"/>
      <c r="O13" s="588"/>
      <c r="P13" s="588"/>
      <c r="Q13" s="482"/>
      <c r="R13" s="421"/>
      <c r="S13" s="410"/>
      <c r="T13" s="440"/>
      <c r="U13" s="440"/>
      <c r="V13" s="830"/>
      <c r="W13" s="440"/>
      <c r="X13" s="440"/>
    </row>
    <row r="14" spans="1:24" ht="13.5" customHeight="1" thickBot="1" x14ac:dyDescent="0.25">
      <c r="A14" s="410"/>
      <c r="B14" s="420"/>
      <c r="C14" s="633" t="s">
        <v>25</v>
      </c>
      <c r="D14" s="634"/>
      <c r="E14" s="634"/>
      <c r="F14" s="634"/>
      <c r="G14" s="634"/>
      <c r="H14" s="634"/>
      <c r="I14" s="634"/>
      <c r="J14" s="634"/>
      <c r="K14" s="634"/>
      <c r="L14" s="634"/>
      <c r="M14" s="634"/>
      <c r="N14" s="634"/>
      <c r="O14" s="634"/>
      <c r="P14" s="634"/>
      <c r="Q14" s="635"/>
      <c r="R14" s="421"/>
      <c r="S14" s="410"/>
      <c r="T14" s="440"/>
      <c r="U14" s="440"/>
      <c r="V14" s="830"/>
      <c r="W14" s="440"/>
      <c r="X14" s="440"/>
    </row>
    <row r="15" spans="1:24" ht="9.75" customHeight="1" x14ac:dyDescent="0.2">
      <c r="A15" s="410"/>
      <c r="B15" s="420"/>
      <c r="C15" s="1523" t="s">
        <v>78</v>
      </c>
      <c r="D15" s="1523"/>
      <c r="E15" s="428"/>
      <c r="F15" s="428"/>
      <c r="G15" s="428"/>
      <c r="H15" s="428"/>
      <c r="I15" s="428"/>
      <c r="J15" s="428"/>
      <c r="K15" s="428"/>
      <c r="L15" s="428"/>
      <c r="M15" s="428"/>
      <c r="N15" s="428"/>
      <c r="O15" s="428"/>
      <c r="P15" s="428"/>
      <c r="Q15" s="518"/>
      <c r="R15" s="421"/>
      <c r="S15" s="410"/>
      <c r="T15" s="440"/>
      <c r="U15" s="440"/>
      <c r="V15" s="830"/>
      <c r="W15" s="440"/>
      <c r="X15" s="440"/>
    </row>
    <row r="16" spans="1:24" s="639" customFormat="1" ht="22.5" customHeight="1" x14ac:dyDescent="0.2">
      <c r="A16" s="636"/>
      <c r="B16" s="637"/>
      <c r="C16" s="1524" t="s">
        <v>68</v>
      </c>
      <c r="D16" s="1524"/>
      <c r="E16" s="406">
        <f t="shared" ref="E16:P16" si="0">+E9</f>
        <v>532698</v>
      </c>
      <c r="F16" s="407">
        <f t="shared" si="0"/>
        <v>536581</v>
      </c>
      <c r="G16" s="407">
        <f t="shared" si="0"/>
        <v>538713</v>
      </c>
      <c r="H16" s="407">
        <f t="shared" si="0"/>
        <v>542030</v>
      </c>
      <c r="I16" s="407">
        <f t="shared" si="0"/>
        <v>550250</v>
      </c>
      <c r="J16" s="407">
        <f t="shared" si="0"/>
        <v>555167</v>
      </c>
      <c r="K16" s="407">
        <f t="shared" si="0"/>
        <v>570380</v>
      </c>
      <c r="L16" s="407">
        <f t="shared" si="0"/>
        <v>575999</v>
      </c>
      <c r="M16" s="407">
        <f t="shared" si="0"/>
        <v>575075</v>
      </c>
      <c r="N16" s="407">
        <f t="shared" si="0"/>
        <v>562934</v>
      </c>
      <c r="O16" s="407">
        <f t="shared" si="0"/>
        <v>534958</v>
      </c>
      <c r="P16" s="407">
        <f t="shared" si="0"/>
        <v>511642</v>
      </c>
      <c r="Q16" s="407">
        <f>+Q9</f>
        <v>497663</v>
      </c>
      <c r="R16" s="638"/>
      <c r="S16" s="636"/>
      <c r="T16" s="832"/>
      <c r="U16" s="865"/>
      <c r="V16" s="830"/>
      <c r="W16" s="1011"/>
      <c r="X16" s="832"/>
    </row>
    <row r="17" spans="1:24" ht="22.5" customHeight="1" x14ac:dyDescent="0.2">
      <c r="A17" s="410"/>
      <c r="B17" s="420"/>
      <c r="C17" s="587"/>
      <c r="D17" s="474" t="s">
        <v>72</v>
      </c>
      <c r="E17" s="152">
        <v>252539</v>
      </c>
      <c r="F17" s="162">
        <v>252227</v>
      </c>
      <c r="G17" s="162">
        <v>253291</v>
      </c>
      <c r="H17" s="162">
        <v>256753</v>
      </c>
      <c r="I17" s="162">
        <v>262397</v>
      </c>
      <c r="J17" s="162">
        <v>267051</v>
      </c>
      <c r="K17" s="162">
        <v>274362</v>
      </c>
      <c r="L17" s="162">
        <v>276279</v>
      </c>
      <c r="M17" s="162">
        <v>274995</v>
      </c>
      <c r="N17" s="162">
        <v>268457</v>
      </c>
      <c r="O17" s="162">
        <v>254819</v>
      </c>
      <c r="P17" s="162">
        <v>241158</v>
      </c>
      <c r="Q17" s="162">
        <v>232514</v>
      </c>
      <c r="R17" s="421"/>
      <c r="S17" s="410"/>
      <c r="T17" s="440"/>
      <c r="U17" s="440"/>
      <c r="V17" s="1012"/>
      <c r="W17" s="968"/>
      <c r="X17" s="440"/>
    </row>
    <row r="18" spans="1:24" ht="15.75" customHeight="1" x14ac:dyDescent="0.2">
      <c r="A18" s="410"/>
      <c r="B18" s="420"/>
      <c r="C18" s="587"/>
      <c r="D18" s="474" t="s">
        <v>71</v>
      </c>
      <c r="E18" s="152">
        <v>280159</v>
      </c>
      <c r="F18" s="162">
        <v>284354</v>
      </c>
      <c r="G18" s="162">
        <v>285422</v>
      </c>
      <c r="H18" s="162">
        <v>285277</v>
      </c>
      <c r="I18" s="162">
        <v>287853</v>
      </c>
      <c r="J18" s="162">
        <v>288116</v>
      </c>
      <c r="K18" s="162">
        <v>296018</v>
      </c>
      <c r="L18" s="162">
        <v>299720</v>
      </c>
      <c r="M18" s="162">
        <v>300080</v>
      </c>
      <c r="N18" s="162">
        <v>294477</v>
      </c>
      <c r="O18" s="162">
        <v>280139</v>
      </c>
      <c r="P18" s="162">
        <v>270484</v>
      </c>
      <c r="Q18" s="162">
        <v>265149</v>
      </c>
      <c r="R18" s="421"/>
      <c r="S18" s="410"/>
      <c r="T18" s="440"/>
      <c r="U18" s="440"/>
      <c r="V18" s="830"/>
      <c r="W18" s="440"/>
      <c r="X18" s="440"/>
    </row>
    <row r="19" spans="1:24" ht="22.5" customHeight="1" x14ac:dyDescent="0.2">
      <c r="A19" s="410"/>
      <c r="B19" s="420"/>
      <c r="C19" s="587"/>
      <c r="D19" s="474" t="s">
        <v>226</v>
      </c>
      <c r="E19" s="152">
        <v>60832</v>
      </c>
      <c r="F19" s="162">
        <v>63155</v>
      </c>
      <c r="G19" s="162">
        <v>67548</v>
      </c>
      <c r="H19" s="162">
        <v>71287</v>
      </c>
      <c r="I19" s="162">
        <v>71290</v>
      </c>
      <c r="J19" s="162">
        <v>69222</v>
      </c>
      <c r="K19" s="162">
        <v>72870</v>
      </c>
      <c r="L19" s="162">
        <v>73952</v>
      </c>
      <c r="M19" s="162">
        <v>72895</v>
      </c>
      <c r="N19" s="162">
        <v>70811</v>
      </c>
      <c r="O19" s="162">
        <v>63963</v>
      </c>
      <c r="P19" s="162">
        <v>58473</v>
      </c>
      <c r="Q19" s="162">
        <v>55209</v>
      </c>
      <c r="R19" s="421"/>
      <c r="S19" s="410"/>
      <c r="T19" s="440"/>
      <c r="U19" s="440"/>
      <c r="V19" s="830"/>
      <c r="W19" s="440"/>
      <c r="X19" s="440"/>
    </row>
    <row r="20" spans="1:24" ht="15.75" customHeight="1" x14ac:dyDescent="0.2">
      <c r="A20" s="410"/>
      <c r="B20" s="420"/>
      <c r="C20" s="587"/>
      <c r="D20" s="474" t="s">
        <v>227</v>
      </c>
      <c r="E20" s="152">
        <v>471866</v>
      </c>
      <c r="F20" s="162">
        <v>473426</v>
      </c>
      <c r="G20" s="162">
        <v>471165</v>
      </c>
      <c r="H20" s="162">
        <v>470743</v>
      </c>
      <c r="I20" s="162">
        <v>478960</v>
      </c>
      <c r="J20" s="162">
        <v>485945</v>
      </c>
      <c r="K20" s="162">
        <v>497510</v>
      </c>
      <c r="L20" s="162">
        <v>502047</v>
      </c>
      <c r="M20" s="162">
        <v>502180</v>
      </c>
      <c r="N20" s="162">
        <v>492123</v>
      </c>
      <c r="O20" s="162">
        <v>470995</v>
      </c>
      <c r="P20" s="162">
        <v>453169</v>
      </c>
      <c r="Q20" s="162">
        <v>442454</v>
      </c>
      <c r="R20" s="421"/>
      <c r="S20" s="410"/>
      <c r="T20" s="830"/>
      <c r="U20" s="968"/>
      <c r="V20" s="830"/>
      <c r="W20" s="440"/>
      <c r="X20" s="440"/>
    </row>
    <row r="21" spans="1:24" ht="22.5" customHeight="1" x14ac:dyDescent="0.2">
      <c r="A21" s="410"/>
      <c r="B21" s="420"/>
      <c r="C21" s="587"/>
      <c r="D21" s="474" t="s">
        <v>216</v>
      </c>
      <c r="E21" s="152">
        <v>56806</v>
      </c>
      <c r="F21" s="162">
        <v>59466</v>
      </c>
      <c r="G21" s="162">
        <v>62630</v>
      </c>
      <c r="H21" s="162">
        <v>63545</v>
      </c>
      <c r="I21" s="162">
        <v>62182</v>
      </c>
      <c r="J21" s="162">
        <v>59726</v>
      </c>
      <c r="K21" s="162">
        <v>61992</v>
      </c>
      <c r="L21" s="162">
        <v>62628</v>
      </c>
      <c r="M21" s="162">
        <v>62933</v>
      </c>
      <c r="N21" s="162">
        <v>62077</v>
      </c>
      <c r="O21" s="162">
        <v>57940</v>
      </c>
      <c r="P21" s="162">
        <v>54659</v>
      </c>
      <c r="Q21" s="162">
        <v>53163</v>
      </c>
      <c r="R21" s="421"/>
      <c r="S21" s="410"/>
      <c r="T21" s="440"/>
      <c r="U21" s="968"/>
      <c r="V21" s="1009"/>
      <c r="W21" s="830"/>
      <c r="X21" s="440"/>
    </row>
    <row r="22" spans="1:24" ht="15.75" customHeight="1" x14ac:dyDescent="0.2">
      <c r="A22" s="410"/>
      <c r="B22" s="420"/>
      <c r="C22" s="587"/>
      <c r="D22" s="474" t="s">
        <v>228</v>
      </c>
      <c r="E22" s="152">
        <v>475892</v>
      </c>
      <c r="F22" s="162">
        <v>477115</v>
      </c>
      <c r="G22" s="162">
        <v>476083</v>
      </c>
      <c r="H22" s="162">
        <v>478485</v>
      </c>
      <c r="I22" s="162">
        <v>488068</v>
      </c>
      <c r="J22" s="162">
        <v>495441</v>
      </c>
      <c r="K22" s="162">
        <v>508388</v>
      </c>
      <c r="L22" s="162">
        <v>513371</v>
      </c>
      <c r="M22" s="162">
        <v>512142</v>
      </c>
      <c r="N22" s="162">
        <v>500857</v>
      </c>
      <c r="O22" s="162">
        <v>477018</v>
      </c>
      <c r="P22" s="162">
        <v>456983</v>
      </c>
      <c r="Q22" s="162">
        <v>444500</v>
      </c>
      <c r="R22" s="421"/>
      <c r="S22" s="410"/>
      <c r="T22" s="440"/>
      <c r="U22" s="968"/>
      <c r="V22" s="1009"/>
      <c r="W22" s="440"/>
      <c r="X22" s="440"/>
    </row>
    <row r="23" spans="1:24" ht="15" customHeight="1" x14ac:dyDescent="0.2">
      <c r="A23" s="410"/>
      <c r="B23" s="420"/>
      <c r="C23" s="474"/>
      <c r="D23" s="476" t="s">
        <v>334</v>
      </c>
      <c r="E23" s="152">
        <v>18259</v>
      </c>
      <c r="F23" s="162">
        <v>18056</v>
      </c>
      <c r="G23" s="162">
        <v>18258</v>
      </c>
      <c r="H23" s="162">
        <v>19450</v>
      </c>
      <c r="I23" s="162">
        <v>19787</v>
      </c>
      <c r="J23" s="162">
        <v>20944</v>
      </c>
      <c r="K23" s="162">
        <v>21456</v>
      </c>
      <c r="L23" s="162">
        <v>21900</v>
      </c>
      <c r="M23" s="162">
        <v>22094</v>
      </c>
      <c r="N23" s="162">
        <v>21215</v>
      </c>
      <c r="O23" s="162">
        <v>19440</v>
      </c>
      <c r="P23" s="162">
        <v>18353</v>
      </c>
      <c r="Q23" s="162">
        <v>17998</v>
      </c>
      <c r="R23" s="421"/>
      <c r="S23" s="410"/>
      <c r="T23" s="440"/>
      <c r="U23" s="440"/>
      <c r="V23" s="830"/>
      <c r="W23" s="968"/>
      <c r="X23" s="440"/>
    </row>
    <row r="24" spans="1:24" ht="15" customHeight="1" x14ac:dyDescent="0.2">
      <c r="A24" s="410"/>
      <c r="B24" s="420"/>
      <c r="C24" s="205"/>
      <c r="D24" s="98" t="s">
        <v>217</v>
      </c>
      <c r="E24" s="152">
        <v>138860</v>
      </c>
      <c r="F24" s="162">
        <v>138725</v>
      </c>
      <c r="G24" s="162">
        <v>136398</v>
      </c>
      <c r="H24" s="162">
        <v>135587</v>
      </c>
      <c r="I24" s="162">
        <v>136236</v>
      </c>
      <c r="J24" s="162">
        <v>137870</v>
      </c>
      <c r="K24" s="162">
        <v>140438</v>
      </c>
      <c r="L24" s="162">
        <v>140914</v>
      </c>
      <c r="M24" s="162">
        <v>140566</v>
      </c>
      <c r="N24" s="162">
        <v>137545</v>
      </c>
      <c r="O24" s="162">
        <v>131606</v>
      </c>
      <c r="P24" s="162">
        <v>125027</v>
      </c>
      <c r="Q24" s="162">
        <v>120573</v>
      </c>
      <c r="R24" s="421"/>
      <c r="S24" s="410"/>
      <c r="T24" s="440"/>
      <c r="U24" s="440"/>
      <c r="V24" s="830"/>
      <c r="W24" s="440"/>
      <c r="X24" s="440"/>
    </row>
    <row r="25" spans="1:24" ht="15" customHeight="1" x14ac:dyDescent="0.2">
      <c r="A25" s="410"/>
      <c r="B25" s="420"/>
      <c r="C25" s="205"/>
      <c r="D25" s="98" t="s">
        <v>165</v>
      </c>
      <c r="E25" s="152">
        <v>316189</v>
      </c>
      <c r="F25" s="162">
        <v>317806</v>
      </c>
      <c r="G25" s="162">
        <v>318515</v>
      </c>
      <c r="H25" s="162">
        <v>319559</v>
      </c>
      <c r="I25" s="162">
        <v>327720</v>
      </c>
      <c r="J25" s="162">
        <v>331958</v>
      </c>
      <c r="K25" s="162">
        <v>341449</v>
      </c>
      <c r="L25" s="162">
        <v>345224</v>
      </c>
      <c r="M25" s="162">
        <v>344075</v>
      </c>
      <c r="N25" s="162">
        <v>336723</v>
      </c>
      <c r="O25" s="162">
        <v>320935</v>
      </c>
      <c r="P25" s="162">
        <v>308851</v>
      </c>
      <c r="Q25" s="162">
        <v>301389</v>
      </c>
      <c r="R25" s="421"/>
      <c r="S25" s="410"/>
      <c r="T25" s="440"/>
      <c r="U25" s="440"/>
      <c r="V25" s="830"/>
      <c r="W25" s="440"/>
      <c r="X25" s="440"/>
    </row>
    <row r="26" spans="1:24" ht="15" customHeight="1" x14ac:dyDescent="0.2">
      <c r="A26" s="410"/>
      <c r="B26" s="420"/>
      <c r="C26" s="205"/>
      <c r="D26" s="98" t="s">
        <v>218</v>
      </c>
      <c r="E26" s="152">
        <v>2584</v>
      </c>
      <c r="F26" s="162">
        <v>2528</v>
      </c>
      <c r="G26" s="162">
        <v>2912</v>
      </c>
      <c r="H26" s="162">
        <v>3889</v>
      </c>
      <c r="I26" s="162">
        <v>4325</v>
      </c>
      <c r="J26" s="162">
        <v>4669</v>
      </c>
      <c r="K26" s="162">
        <v>5045</v>
      </c>
      <c r="L26" s="162">
        <v>5333</v>
      </c>
      <c r="M26" s="162">
        <v>5407</v>
      </c>
      <c r="N26" s="162">
        <v>5374</v>
      </c>
      <c r="O26" s="162">
        <v>5007</v>
      </c>
      <c r="P26" s="162">
        <v>4752</v>
      </c>
      <c r="Q26" s="162">
        <v>4540</v>
      </c>
      <c r="R26" s="421"/>
      <c r="S26" s="410"/>
      <c r="T26" s="440"/>
      <c r="U26" s="440"/>
      <c r="V26" s="830"/>
      <c r="W26" s="440"/>
      <c r="X26" s="440"/>
    </row>
    <row r="27" spans="1:24" ht="22.5" customHeight="1" x14ac:dyDescent="0.2">
      <c r="A27" s="410"/>
      <c r="B27" s="420"/>
      <c r="C27" s="587"/>
      <c r="D27" s="474" t="s">
        <v>229</v>
      </c>
      <c r="E27" s="152">
        <v>263682</v>
      </c>
      <c r="F27" s="162">
        <v>268234</v>
      </c>
      <c r="G27" s="162">
        <v>272614</v>
      </c>
      <c r="H27" s="162">
        <v>278941</v>
      </c>
      <c r="I27" s="162">
        <v>287609</v>
      </c>
      <c r="J27" s="162">
        <v>295128</v>
      </c>
      <c r="K27" s="162">
        <v>305668</v>
      </c>
      <c r="L27" s="162">
        <v>308328</v>
      </c>
      <c r="M27" s="162">
        <v>303320</v>
      </c>
      <c r="N27" s="162">
        <v>294706</v>
      </c>
      <c r="O27" s="162">
        <v>276367</v>
      </c>
      <c r="P27" s="162">
        <v>262124</v>
      </c>
      <c r="Q27" s="162">
        <v>252895</v>
      </c>
      <c r="R27" s="421"/>
      <c r="S27" s="410"/>
      <c r="T27" s="440"/>
      <c r="U27" s="865"/>
      <c r="V27" s="830"/>
      <c r="W27" s="440"/>
      <c r="X27" s="440"/>
    </row>
    <row r="28" spans="1:24" ht="15.75" customHeight="1" x14ac:dyDescent="0.2">
      <c r="A28" s="410"/>
      <c r="B28" s="420"/>
      <c r="C28" s="587"/>
      <c r="D28" s="474" t="s">
        <v>230</v>
      </c>
      <c r="E28" s="152">
        <v>269016</v>
      </c>
      <c r="F28" s="162">
        <v>268347</v>
      </c>
      <c r="G28" s="162">
        <v>266099</v>
      </c>
      <c r="H28" s="162">
        <v>263089</v>
      </c>
      <c r="I28" s="162">
        <v>262641</v>
      </c>
      <c r="J28" s="162">
        <v>260039</v>
      </c>
      <c r="K28" s="162">
        <v>264712</v>
      </c>
      <c r="L28" s="162">
        <v>267671</v>
      </c>
      <c r="M28" s="162">
        <v>271755</v>
      </c>
      <c r="N28" s="162">
        <v>268228</v>
      </c>
      <c r="O28" s="162">
        <v>258591</v>
      </c>
      <c r="P28" s="162">
        <v>249518</v>
      </c>
      <c r="Q28" s="162">
        <v>244768</v>
      </c>
      <c r="R28" s="421"/>
      <c r="S28" s="410"/>
      <c r="T28" s="440"/>
      <c r="U28" s="865"/>
      <c r="V28" s="830"/>
      <c r="W28" s="440"/>
      <c r="X28" s="440"/>
    </row>
    <row r="29" spans="1:24" ht="22.5" customHeight="1" x14ac:dyDescent="0.2">
      <c r="A29" s="410"/>
      <c r="B29" s="420"/>
      <c r="C29" s="587"/>
      <c r="D29" s="474" t="s">
        <v>231</v>
      </c>
      <c r="E29" s="152">
        <v>31455</v>
      </c>
      <c r="F29" s="162">
        <v>31138</v>
      </c>
      <c r="G29" s="162">
        <v>30953</v>
      </c>
      <c r="H29" s="162">
        <v>31155</v>
      </c>
      <c r="I29" s="162">
        <v>31440</v>
      </c>
      <c r="J29" s="162">
        <v>31614</v>
      </c>
      <c r="K29" s="162">
        <v>31963</v>
      </c>
      <c r="L29" s="162">
        <v>32312</v>
      </c>
      <c r="M29" s="162">
        <v>32785</v>
      </c>
      <c r="N29" s="162">
        <v>32415</v>
      </c>
      <c r="O29" s="162">
        <v>31592</v>
      </c>
      <c r="P29" s="162">
        <v>30994</v>
      </c>
      <c r="Q29" s="162">
        <v>30290</v>
      </c>
      <c r="R29" s="421"/>
      <c r="S29" s="410"/>
      <c r="T29" s="440"/>
      <c r="U29" s="440"/>
      <c r="V29" s="830"/>
      <c r="W29" s="440"/>
      <c r="X29" s="440"/>
    </row>
    <row r="30" spans="1:24" ht="15.75" customHeight="1" x14ac:dyDescent="0.2">
      <c r="A30" s="410"/>
      <c r="B30" s="420"/>
      <c r="C30" s="587"/>
      <c r="D30" s="474" t="s">
        <v>232</v>
      </c>
      <c r="E30" s="152">
        <v>114433</v>
      </c>
      <c r="F30" s="162">
        <v>113829</v>
      </c>
      <c r="G30" s="162">
        <v>111745</v>
      </c>
      <c r="H30" s="162">
        <v>111607</v>
      </c>
      <c r="I30" s="162">
        <v>112821</v>
      </c>
      <c r="J30" s="162">
        <v>113722</v>
      </c>
      <c r="K30" s="162">
        <v>114732</v>
      </c>
      <c r="L30" s="162">
        <v>115119</v>
      </c>
      <c r="M30" s="162">
        <v>115209</v>
      </c>
      <c r="N30" s="162">
        <v>112293</v>
      </c>
      <c r="O30" s="162">
        <v>107595</v>
      </c>
      <c r="P30" s="162">
        <v>104148</v>
      </c>
      <c r="Q30" s="162">
        <v>101933</v>
      </c>
      <c r="R30" s="421"/>
      <c r="S30" s="410"/>
      <c r="T30" s="440"/>
      <c r="U30" s="440"/>
      <c r="V30" s="830"/>
      <c r="W30" s="440"/>
      <c r="X30" s="440"/>
    </row>
    <row r="31" spans="1:24" ht="15.75" customHeight="1" x14ac:dyDescent="0.2">
      <c r="A31" s="410"/>
      <c r="B31" s="420"/>
      <c r="C31" s="587"/>
      <c r="D31" s="474" t="s">
        <v>233</v>
      </c>
      <c r="E31" s="152">
        <v>85419</v>
      </c>
      <c r="F31" s="162">
        <v>85219</v>
      </c>
      <c r="G31" s="162">
        <v>84160</v>
      </c>
      <c r="H31" s="162">
        <v>85452</v>
      </c>
      <c r="I31" s="162">
        <v>87497</v>
      </c>
      <c r="J31" s="162">
        <v>89430</v>
      </c>
      <c r="K31" s="162">
        <v>91390</v>
      </c>
      <c r="L31" s="162">
        <v>92404</v>
      </c>
      <c r="M31" s="162">
        <v>92246</v>
      </c>
      <c r="N31" s="162">
        <v>90364</v>
      </c>
      <c r="O31" s="162">
        <v>86125</v>
      </c>
      <c r="P31" s="162">
        <v>81869</v>
      </c>
      <c r="Q31" s="162">
        <v>79258</v>
      </c>
      <c r="R31" s="421"/>
      <c r="S31" s="410"/>
      <c r="T31" s="440"/>
      <c r="U31" s="440"/>
      <c r="V31" s="830"/>
      <c r="W31" s="440"/>
      <c r="X31" s="440"/>
    </row>
    <row r="32" spans="1:24" ht="15.75" customHeight="1" x14ac:dyDescent="0.2">
      <c r="A32" s="410"/>
      <c r="B32" s="420"/>
      <c r="C32" s="587"/>
      <c r="D32" s="474" t="s">
        <v>234</v>
      </c>
      <c r="E32" s="152">
        <v>103702</v>
      </c>
      <c r="F32" s="162">
        <v>104736</v>
      </c>
      <c r="G32" s="162">
        <v>103683</v>
      </c>
      <c r="H32" s="162">
        <v>105323</v>
      </c>
      <c r="I32" s="162">
        <v>108087</v>
      </c>
      <c r="J32" s="162">
        <v>109979</v>
      </c>
      <c r="K32" s="162">
        <v>113943</v>
      </c>
      <c r="L32" s="162">
        <v>115824</v>
      </c>
      <c r="M32" s="162">
        <v>115653</v>
      </c>
      <c r="N32" s="162">
        <v>113179</v>
      </c>
      <c r="O32" s="162">
        <v>107555</v>
      </c>
      <c r="P32" s="162">
        <v>102052</v>
      </c>
      <c r="Q32" s="162">
        <v>96858</v>
      </c>
      <c r="R32" s="421"/>
      <c r="S32" s="410"/>
      <c r="T32" s="440"/>
      <c r="U32" s="440"/>
      <c r="V32" s="830"/>
      <c r="W32" s="440"/>
      <c r="X32" s="440"/>
    </row>
    <row r="33" spans="1:24" ht="15.75" customHeight="1" x14ac:dyDescent="0.2">
      <c r="A33" s="410"/>
      <c r="B33" s="420"/>
      <c r="C33" s="587"/>
      <c r="D33" s="474" t="s">
        <v>235</v>
      </c>
      <c r="E33" s="152">
        <v>124014</v>
      </c>
      <c r="F33" s="162">
        <v>127026</v>
      </c>
      <c r="G33" s="162">
        <v>129567</v>
      </c>
      <c r="H33" s="162">
        <v>133008</v>
      </c>
      <c r="I33" s="162">
        <v>135208</v>
      </c>
      <c r="J33" s="162">
        <v>136337</v>
      </c>
      <c r="K33" s="162">
        <v>141642</v>
      </c>
      <c r="L33" s="162">
        <v>143528</v>
      </c>
      <c r="M33" s="162">
        <v>142688</v>
      </c>
      <c r="N33" s="162">
        <v>139703</v>
      </c>
      <c r="O33" s="162">
        <v>131393</v>
      </c>
      <c r="P33" s="162">
        <v>124059</v>
      </c>
      <c r="Q33" s="162">
        <v>119579</v>
      </c>
      <c r="R33" s="421"/>
      <c r="S33" s="410"/>
      <c r="T33" s="440"/>
      <c r="U33" s="440"/>
      <c r="V33" s="830"/>
      <c r="W33" s="440"/>
      <c r="X33" s="440"/>
    </row>
    <row r="34" spans="1:24" ht="15.75" customHeight="1" x14ac:dyDescent="0.2">
      <c r="A34" s="410"/>
      <c r="B34" s="420"/>
      <c r="C34" s="587"/>
      <c r="D34" s="474" t="s">
        <v>236</v>
      </c>
      <c r="E34" s="152">
        <v>73675</v>
      </c>
      <c r="F34" s="162">
        <v>74633</v>
      </c>
      <c r="G34" s="162">
        <v>78605</v>
      </c>
      <c r="H34" s="162">
        <v>75485</v>
      </c>
      <c r="I34" s="162">
        <v>75197</v>
      </c>
      <c r="J34" s="162">
        <v>74085</v>
      </c>
      <c r="K34" s="162">
        <v>76710</v>
      </c>
      <c r="L34" s="162">
        <v>76812</v>
      </c>
      <c r="M34" s="162">
        <v>76494</v>
      </c>
      <c r="N34" s="162">
        <v>74980</v>
      </c>
      <c r="O34" s="162">
        <v>70698</v>
      </c>
      <c r="P34" s="162">
        <v>68520</v>
      </c>
      <c r="Q34" s="162">
        <v>69745</v>
      </c>
      <c r="R34" s="421"/>
      <c r="S34" s="410"/>
      <c r="T34" s="440"/>
      <c r="U34" s="440"/>
      <c r="V34" s="833"/>
      <c r="W34" s="440"/>
      <c r="X34" s="440"/>
    </row>
    <row r="35" spans="1:24" ht="22.5" customHeight="1" x14ac:dyDescent="0.2">
      <c r="A35" s="410"/>
      <c r="B35" s="420"/>
      <c r="C35" s="587"/>
      <c r="D35" s="474" t="s">
        <v>189</v>
      </c>
      <c r="E35" s="152">
        <v>230567</v>
      </c>
      <c r="F35" s="162">
        <v>235743</v>
      </c>
      <c r="G35" s="162">
        <v>232848</v>
      </c>
      <c r="H35" s="162">
        <v>230249</v>
      </c>
      <c r="I35" s="162">
        <v>230399</v>
      </c>
      <c r="J35" s="162">
        <v>231005</v>
      </c>
      <c r="K35" s="162">
        <v>235032</v>
      </c>
      <c r="L35" s="162">
        <v>235746</v>
      </c>
      <c r="M35" s="162">
        <v>236307</v>
      </c>
      <c r="N35" s="162">
        <v>233787</v>
      </c>
      <c r="O35" s="162">
        <v>224482</v>
      </c>
      <c r="P35" s="162">
        <v>216223</v>
      </c>
      <c r="Q35" s="162">
        <v>211468</v>
      </c>
      <c r="R35" s="421"/>
      <c r="S35" s="410"/>
      <c r="T35" s="440"/>
      <c r="U35" s="440"/>
      <c r="V35" s="830"/>
      <c r="W35" s="440"/>
      <c r="X35" s="440"/>
    </row>
    <row r="36" spans="1:24" ht="15.75" customHeight="1" x14ac:dyDescent="0.2">
      <c r="A36" s="410"/>
      <c r="B36" s="420"/>
      <c r="C36" s="587"/>
      <c r="D36" s="474" t="s">
        <v>190</v>
      </c>
      <c r="E36" s="152">
        <v>93439</v>
      </c>
      <c r="F36" s="162">
        <v>93927</v>
      </c>
      <c r="G36" s="162">
        <v>94153</v>
      </c>
      <c r="H36" s="162">
        <v>94712</v>
      </c>
      <c r="I36" s="162">
        <v>95898</v>
      </c>
      <c r="J36" s="162">
        <v>98159</v>
      </c>
      <c r="K36" s="162">
        <v>101281</v>
      </c>
      <c r="L36" s="162">
        <v>102273</v>
      </c>
      <c r="M36" s="162">
        <v>101878</v>
      </c>
      <c r="N36" s="162">
        <v>99811</v>
      </c>
      <c r="O36" s="162">
        <v>93763</v>
      </c>
      <c r="P36" s="162">
        <v>89662</v>
      </c>
      <c r="Q36" s="162">
        <v>86853</v>
      </c>
      <c r="R36" s="421"/>
      <c r="S36" s="410"/>
      <c r="T36" s="440"/>
      <c r="U36" s="440"/>
      <c r="V36" s="830"/>
      <c r="W36" s="440"/>
      <c r="X36" s="440"/>
    </row>
    <row r="37" spans="1:24" ht="15.75" customHeight="1" x14ac:dyDescent="0.2">
      <c r="A37" s="410"/>
      <c r="B37" s="420"/>
      <c r="C37" s="587"/>
      <c r="D37" s="474" t="s">
        <v>59</v>
      </c>
      <c r="E37" s="152">
        <v>126012</v>
      </c>
      <c r="F37" s="162">
        <v>125193</v>
      </c>
      <c r="G37" s="162">
        <v>127937</v>
      </c>
      <c r="H37" s="162">
        <v>128826</v>
      </c>
      <c r="I37" s="162">
        <v>128915</v>
      </c>
      <c r="J37" s="162">
        <v>130454</v>
      </c>
      <c r="K37" s="162">
        <v>135724</v>
      </c>
      <c r="L37" s="162">
        <v>138551</v>
      </c>
      <c r="M37" s="162">
        <v>139385</v>
      </c>
      <c r="N37" s="162">
        <v>136833</v>
      </c>
      <c r="O37" s="162">
        <v>131125</v>
      </c>
      <c r="P37" s="162">
        <v>125967</v>
      </c>
      <c r="Q37" s="162">
        <v>123555</v>
      </c>
      <c r="R37" s="421"/>
      <c r="S37" s="410"/>
      <c r="T37" s="440"/>
      <c r="U37" s="440"/>
      <c r="V37" s="830"/>
      <c r="W37" s="440"/>
      <c r="X37" s="440"/>
    </row>
    <row r="38" spans="1:24" ht="15.75" customHeight="1" x14ac:dyDescent="0.2">
      <c r="A38" s="410"/>
      <c r="B38" s="420"/>
      <c r="C38" s="587"/>
      <c r="D38" s="474" t="s">
        <v>192</v>
      </c>
      <c r="E38" s="152">
        <v>33789</v>
      </c>
      <c r="F38" s="162">
        <v>33337</v>
      </c>
      <c r="G38" s="162">
        <v>34258</v>
      </c>
      <c r="H38" s="162">
        <v>35246</v>
      </c>
      <c r="I38" s="162">
        <v>35417</v>
      </c>
      <c r="J38" s="162">
        <v>35787</v>
      </c>
      <c r="K38" s="162">
        <v>37321</v>
      </c>
      <c r="L38" s="162">
        <v>38467</v>
      </c>
      <c r="M38" s="162">
        <v>39820</v>
      </c>
      <c r="N38" s="162">
        <v>38508</v>
      </c>
      <c r="O38" s="162">
        <v>36177</v>
      </c>
      <c r="P38" s="162">
        <v>33544</v>
      </c>
      <c r="Q38" s="162">
        <v>31638</v>
      </c>
      <c r="R38" s="421"/>
      <c r="S38" s="410"/>
      <c r="V38" s="735"/>
    </row>
    <row r="39" spans="1:24" ht="15.75" customHeight="1" x14ac:dyDescent="0.2">
      <c r="A39" s="410"/>
      <c r="B39" s="420"/>
      <c r="C39" s="587"/>
      <c r="D39" s="474" t="s">
        <v>193</v>
      </c>
      <c r="E39" s="152">
        <v>16369</v>
      </c>
      <c r="F39" s="162">
        <v>15761</v>
      </c>
      <c r="G39" s="162">
        <v>16966</v>
      </c>
      <c r="H39" s="162">
        <v>19817</v>
      </c>
      <c r="I39" s="162">
        <v>26014</v>
      </c>
      <c r="J39" s="162">
        <v>26206</v>
      </c>
      <c r="K39" s="162">
        <v>27392</v>
      </c>
      <c r="L39" s="162">
        <v>27040</v>
      </c>
      <c r="M39" s="162">
        <v>24180</v>
      </c>
      <c r="N39" s="162">
        <v>21027</v>
      </c>
      <c r="O39" s="162">
        <v>17217</v>
      </c>
      <c r="P39" s="162">
        <v>14695</v>
      </c>
      <c r="Q39" s="162">
        <v>13227</v>
      </c>
      <c r="R39" s="421"/>
      <c r="S39" s="410"/>
      <c r="V39" s="735"/>
    </row>
    <row r="40" spans="1:24" ht="15.75" customHeight="1" x14ac:dyDescent="0.2">
      <c r="A40" s="410"/>
      <c r="B40" s="420"/>
      <c r="C40" s="587"/>
      <c r="D40" s="474" t="s">
        <v>131</v>
      </c>
      <c r="E40" s="152">
        <v>10940</v>
      </c>
      <c r="F40" s="162">
        <v>10906</v>
      </c>
      <c r="G40" s="162">
        <v>10878</v>
      </c>
      <c r="H40" s="162">
        <v>10854</v>
      </c>
      <c r="I40" s="162">
        <v>10799</v>
      </c>
      <c r="J40" s="162">
        <v>10779</v>
      </c>
      <c r="K40" s="162">
        <v>10753</v>
      </c>
      <c r="L40" s="162">
        <v>10712</v>
      </c>
      <c r="M40" s="162">
        <v>10652</v>
      </c>
      <c r="N40" s="162">
        <v>10629</v>
      </c>
      <c r="O40" s="162">
        <v>10536</v>
      </c>
      <c r="P40" s="162">
        <v>10472</v>
      </c>
      <c r="Q40" s="162">
        <v>10123</v>
      </c>
      <c r="R40" s="421"/>
      <c r="S40" s="410"/>
      <c r="V40" s="735"/>
    </row>
    <row r="41" spans="1:24" ht="15.75" customHeight="1" x14ac:dyDescent="0.2">
      <c r="A41" s="410"/>
      <c r="B41" s="420"/>
      <c r="C41" s="587"/>
      <c r="D41" s="474" t="s">
        <v>132</v>
      </c>
      <c r="E41" s="152">
        <v>21582</v>
      </c>
      <c r="F41" s="162">
        <v>21714</v>
      </c>
      <c r="G41" s="162">
        <v>21673</v>
      </c>
      <c r="H41" s="162">
        <v>22326</v>
      </c>
      <c r="I41" s="162">
        <v>22808</v>
      </c>
      <c r="J41" s="162">
        <v>22777</v>
      </c>
      <c r="K41" s="162">
        <v>22877</v>
      </c>
      <c r="L41" s="162">
        <v>23210</v>
      </c>
      <c r="M41" s="162">
        <v>22853</v>
      </c>
      <c r="N41" s="162">
        <v>22339</v>
      </c>
      <c r="O41" s="162">
        <v>21658</v>
      </c>
      <c r="P41" s="162">
        <v>21079</v>
      </c>
      <c r="Q41" s="162">
        <v>20799</v>
      </c>
      <c r="R41" s="421"/>
      <c r="S41" s="410"/>
      <c r="V41" s="735"/>
    </row>
    <row r="42" spans="1:24" s="640" customFormat="1" ht="22.5" customHeight="1" x14ac:dyDescent="0.2">
      <c r="A42" s="641"/>
      <c r="B42" s="642"/>
      <c r="C42" s="749" t="s">
        <v>294</v>
      </c>
      <c r="D42" s="749"/>
      <c r="E42" s="406"/>
      <c r="F42" s="407"/>
      <c r="G42" s="407"/>
      <c r="H42" s="407"/>
      <c r="I42" s="407"/>
      <c r="J42" s="407"/>
      <c r="K42" s="407"/>
      <c r="L42" s="407"/>
      <c r="M42" s="407"/>
      <c r="N42" s="407"/>
      <c r="O42" s="407"/>
      <c r="P42" s="407"/>
      <c r="Q42" s="407"/>
      <c r="R42" s="643"/>
      <c r="S42" s="641"/>
      <c r="V42" s="735"/>
    </row>
    <row r="43" spans="1:24" ht="15.75" customHeight="1" x14ac:dyDescent="0.2">
      <c r="A43" s="410"/>
      <c r="B43" s="420"/>
      <c r="C43" s="587"/>
      <c r="D43" s="748" t="s">
        <v>671</v>
      </c>
      <c r="E43" s="152">
        <v>49853</v>
      </c>
      <c r="F43" s="152">
        <v>50526</v>
      </c>
      <c r="G43" s="152">
        <v>51166</v>
      </c>
      <c r="H43" s="152">
        <v>52766</v>
      </c>
      <c r="I43" s="152">
        <v>53173</v>
      </c>
      <c r="J43" s="152">
        <v>52629</v>
      </c>
      <c r="K43" s="152">
        <v>55556</v>
      </c>
      <c r="L43" s="152">
        <v>56859</v>
      </c>
      <c r="M43" s="152">
        <v>56997</v>
      </c>
      <c r="N43" s="152">
        <v>56395</v>
      </c>
      <c r="O43" s="152">
        <v>53654</v>
      </c>
      <c r="P43" s="152">
        <v>50318</v>
      </c>
      <c r="Q43" s="152">
        <v>47826</v>
      </c>
      <c r="R43" s="421"/>
      <c r="S43" s="410"/>
      <c r="V43" s="735"/>
    </row>
    <row r="44" spans="1:24" s="640" customFormat="1" ht="15.75" customHeight="1" x14ac:dyDescent="0.2">
      <c r="A44" s="641"/>
      <c r="B44" s="642"/>
      <c r="C44" s="644"/>
      <c r="D44" s="748" t="s">
        <v>674</v>
      </c>
      <c r="E44" s="152">
        <v>47886</v>
      </c>
      <c r="F44" s="152">
        <v>47735</v>
      </c>
      <c r="G44" s="152">
        <v>47707</v>
      </c>
      <c r="H44" s="152">
        <v>48868</v>
      </c>
      <c r="I44" s="152">
        <v>50171</v>
      </c>
      <c r="J44" s="152">
        <v>51008</v>
      </c>
      <c r="K44" s="152">
        <v>52308</v>
      </c>
      <c r="L44" s="152">
        <v>53043</v>
      </c>
      <c r="M44" s="152">
        <v>53140</v>
      </c>
      <c r="N44" s="152">
        <v>52608</v>
      </c>
      <c r="O44" s="152">
        <v>50555</v>
      </c>
      <c r="P44" s="152">
        <v>48457</v>
      </c>
      <c r="Q44" s="152">
        <v>46986</v>
      </c>
      <c r="R44" s="643"/>
      <c r="S44" s="641"/>
      <c r="V44" s="735"/>
    </row>
    <row r="45" spans="1:24" ht="15.75" customHeight="1" x14ac:dyDescent="0.2">
      <c r="A45" s="410"/>
      <c r="B45" s="423"/>
      <c r="C45" s="587"/>
      <c r="D45" s="748" t="s">
        <v>672</v>
      </c>
      <c r="E45" s="152">
        <v>47118</v>
      </c>
      <c r="F45" s="152">
        <v>46902</v>
      </c>
      <c r="G45" s="152">
        <v>46455</v>
      </c>
      <c r="H45" s="152">
        <v>47008</v>
      </c>
      <c r="I45" s="152">
        <v>47373</v>
      </c>
      <c r="J45" s="152">
        <v>48413</v>
      </c>
      <c r="K45" s="152">
        <v>49338</v>
      </c>
      <c r="L45" s="152">
        <v>50234</v>
      </c>
      <c r="M45" s="152">
        <v>50579</v>
      </c>
      <c r="N45" s="152">
        <v>49838</v>
      </c>
      <c r="O45" s="152">
        <v>47709</v>
      </c>
      <c r="P45" s="152">
        <v>45049</v>
      </c>
      <c r="Q45" s="152">
        <v>43473</v>
      </c>
      <c r="R45" s="421"/>
      <c r="S45" s="410"/>
      <c r="V45" s="735"/>
    </row>
    <row r="46" spans="1:24" ht="15.75" customHeight="1" x14ac:dyDescent="0.2">
      <c r="A46" s="410"/>
      <c r="B46" s="420"/>
      <c r="C46" s="587"/>
      <c r="D46" s="748" t="s">
        <v>677</v>
      </c>
      <c r="E46" s="152">
        <v>38918</v>
      </c>
      <c r="F46" s="152">
        <v>38452</v>
      </c>
      <c r="G46" s="152">
        <v>37495</v>
      </c>
      <c r="H46" s="152">
        <v>37216</v>
      </c>
      <c r="I46" s="152">
        <v>37745</v>
      </c>
      <c r="J46" s="152">
        <v>39137</v>
      </c>
      <c r="K46" s="152">
        <v>39678</v>
      </c>
      <c r="L46" s="152">
        <v>39484</v>
      </c>
      <c r="M46" s="152">
        <v>39159</v>
      </c>
      <c r="N46" s="152">
        <v>37640</v>
      </c>
      <c r="O46" s="152">
        <v>35920</v>
      </c>
      <c r="P46" s="152">
        <v>33832</v>
      </c>
      <c r="Q46" s="152">
        <v>32475</v>
      </c>
      <c r="R46" s="421"/>
      <c r="S46" s="410"/>
      <c r="V46" s="735"/>
    </row>
    <row r="47" spans="1:24" ht="15.75" customHeight="1" x14ac:dyDescent="0.2">
      <c r="A47" s="410"/>
      <c r="B47" s="420"/>
      <c r="C47" s="587"/>
      <c r="D47" s="748" t="s">
        <v>678</v>
      </c>
      <c r="E47" s="152">
        <v>32065</v>
      </c>
      <c r="F47" s="152">
        <v>32323</v>
      </c>
      <c r="G47" s="152">
        <v>32256</v>
      </c>
      <c r="H47" s="152">
        <v>32233</v>
      </c>
      <c r="I47" s="152">
        <v>32074</v>
      </c>
      <c r="J47" s="152">
        <v>32041</v>
      </c>
      <c r="K47" s="152">
        <v>33143</v>
      </c>
      <c r="L47" s="152">
        <v>33722</v>
      </c>
      <c r="M47" s="152">
        <v>33698</v>
      </c>
      <c r="N47" s="152">
        <v>33341</v>
      </c>
      <c r="O47" s="152">
        <v>31769</v>
      </c>
      <c r="P47" s="152">
        <v>30413</v>
      </c>
      <c r="Q47" s="152">
        <v>26166</v>
      </c>
      <c r="R47" s="421"/>
      <c r="S47" s="410"/>
      <c r="V47" s="735"/>
    </row>
    <row r="48" spans="1:24" s="424" customFormat="1" ht="22.5" customHeight="1" x14ac:dyDescent="0.2">
      <c r="A48" s="422"/>
      <c r="B48" s="423"/>
      <c r="C48" s="1517" t="s">
        <v>238</v>
      </c>
      <c r="D48" s="1518"/>
      <c r="E48" s="1518"/>
      <c r="F48" s="1518"/>
      <c r="G48" s="1518"/>
      <c r="H48" s="1518"/>
      <c r="I48" s="1518"/>
      <c r="J48" s="1518"/>
      <c r="K48" s="1518"/>
      <c r="L48" s="1518"/>
      <c r="M48" s="1518"/>
      <c r="N48" s="1518"/>
      <c r="O48" s="1518"/>
      <c r="P48" s="1518"/>
      <c r="Q48" s="1518"/>
      <c r="R48" s="453"/>
      <c r="S48" s="422"/>
      <c r="V48" s="735"/>
    </row>
    <row r="49" spans="1:22" s="424" customFormat="1" ht="13.5" customHeight="1" x14ac:dyDescent="0.2">
      <c r="A49" s="422"/>
      <c r="B49" s="423"/>
      <c r="C49" s="458" t="s">
        <v>447</v>
      </c>
      <c r="D49" s="645"/>
      <c r="E49" s="646"/>
      <c r="F49" s="423"/>
      <c r="G49" s="646"/>
      <c r="H49" s="645"/>
      <c r="I49" s="646"/>
      <c r="J49" s="905"/>
      <c r="K49" s="646"/>
      <c r="L49" s="645"/>
      <c r="M49" s="645"/>
      <c r="N49" s="645"/>
      <c r="O49" s="645"/>
      <c r="P49" s="645"/>
      <c r="Q49" s="645"/>
      <c r="R49" s="453"/>
      <c r="S49" s="422"/>
      <c r="V49" s="735"/>
    </row>
    <row r="50" spans="1:22" s="424" customFormat="1" ht="10.5" customHeight="1" x14ac:dyDescent="0.2">
      <c r="A50" s="422"/>
      <c r="B50" s="423"/>
      <c r="C50" s="1519" t="s">
        <v>396</v>
      </c>
      <c r="D50" s="1519"/>
      <c r="E50" s="1519"/>
      <c r="F50" s="1519"/>
      <c r="G50" s="1519"/>
      <c r="H50" s="1519"/>
      <c r="I50" s="1519"/>
      <c r="J50" s="1519"/>
      <c r="K50" s="1519"/>
      <c r="L50" s="1519"/>
      <c r="M50" s="1519"/>
      <c r="N50" s="1519"/>
      <c r="O50" s="1519"/>
      <c r="P50" s="1519"/>
      <c r="Q50" s="1519"/>
      <c r="R50" s="453"/>
      <c r="S50" s="422"/>
    </row>
    <row r="51" spans="1:22" x14ac:dyDescent="0.2">
      <c r="A51" s="410"/>
      <c r="B51" s="420"/>
      <c r="C51" s="420"/>
      <c r="D51" s="420"/>
      <c r="E51" s="420"/>
      <c r="F51" s="420"/>
      <c r="G51" s="420"/>
      <c r="H51" s="478"/>
      <c r="I51" s="478"/>
      <c r="J51" s="478"/>
      <c r="K51" s="478"/>
      <c r="L51" s="722"/>
      <c r="M51" s="420"/>
      <c r="N51" s="1520">
        <v>42583</v>
      </c>
      <c r="O51" s="1520"/>
      <c r="P51" s="1520"/>
      <c r="Q51" s="1520"/>
      <c r="R51" s="647">
        <v>11</v>
      </c>
      <c r="S51" s="410"/>
    </row>
    <row r="52" spans="1:22" x14ac:dyDescent="0.2">
      <c r="A52" s="440"/>
      <c r="B52" s="440"/>
      <c r="C52" s="440"/>
      <c r="D52" s="440"/>
      <c r="E52" s="440"/>
      <c r="G52" s="440"/>
      <c r="H52" s="440"/>
      <c r="I52" s="440"/>
      <c r="J52" s="440"/>
      <c r="K52" s="440"/>
      <c r="L52" s="440"/>
      <c r="M52" s="440"/>
      <c r="N52" s="440"/>
      <c r="O52" s="440"/>
      <c r="P52" s="440"/>
      <c r="Q52" s="440"/>
      <c r="R52" s="440"/>
      <c r="S52" s="440"/>
    </row>
  </sheetData>
  <mergeCells count="10">
    <mergeCell ref="C48:Q48"/>
    <mergeCell ref="C50:Q50"/>
    <mergeCell ref="N51:Q51"/>
    <mergeCell ref="B1:H1"/>
    <mergeCell ref="C5:D6"/>
    <mergeCell ref="C8:D8"/>
    <mergeCell ref="C15:D15"/>
    <mergeCell ref="C16:D16"/>
    <mergeCell ref="E6:J6"/>
    <mergeCell ref="K6:Q6"/>
  </mergeCells>
  <conditionalFormatting sqref="E7:Q7">
    <cfRule type="cellIs" dxfId="16"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2016-08-31T13:49:48Z</cp:lastPrinted>
  <dcterms:created xsi:type="dcterms:W3CDTF">2004-03-02T09:49:36Z</dcterms:created>
  <dcterms:modified xsi:type="dcterms:W3CDTF">2016-08-31T15:02:33Z</dcterms:modified>
</cp:coreProperties>
</file>